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D:\share\4주차미션\"/>
    </mc:Choice>
  </mc:AlternateContent>
  <xr:revisionPtr revIDLastSave="0" documentId="13_ncr:1_{601A0959-EEBA-4DDD-A322-AD2FD9590BE0}" xr6:coauthVersionLast="45" xr6:coauthVersionMax="45" xr10:uidLastSave="{00000000-0000-0000-0000-000000000000}"/>
  <bookViews>
    <workbookView xWindow="20835" yWindow="210" windowWidth="16815" windowHeight="11805" xr2:uid="{85ADAF42-753A-476F-B5C3-83D903468F44}"/>
  </bookViews>
  <sheets>
    <sheet name="거래명세서" sheetId="1" r:id="rId1"/>
    <sheet name="업체정보" sheetId="3" r:id="rId2"/>
    <sheet name="제품명" sheetId="2" r:id="rId3"/>
    <sheet name="거래내역" sheetId="4" r:id="rId4"/>
    <sheet name="보고서" sheetId="5" r:id="rId5"/>
  </sheets>
  <definedNames>
    <definedName name="_xlnm.Print_Area" localSheetId="0">거래명세서!$B$2:$L$24</definedName>
    <definedName name="도서명">제품명!$B$3:$B$16</definedName>
    <definedName name="상호">업체정보!$B$3:$B$13</definedName>
    <definedName name="업체정보">업체정보!$B$3:$D$13</definedName>
    <definedName name="제품명">제품명!$B$3:$D$16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4" l="1"/>
  <c r="H26" i="4" s="1"/>
  <c r="F32" i="4"/>
  <c r="H32" i="4" s="1"/>
  <c r="F29" i="4"/>
  <c r="F25" i="4"/>
  <c r="H25" i="4" s="1"/>
  <c r="F24" i="4"/>
  <c r="F28" i="4" l="1"/>
  <c r="H28" i="4" s="1"/>
  <c r="F30" i="4"/>
  <c r="H30" i="4" s="1"/>
  <c r="H24" i="4"/>
  <c r="H29" i="4"/>
  <c r="F33" i="4"/>
  <c r="H33" i="4" s="1"/>
  <c r="F27" i="4"/>
  <c r="H27" i="4" s="1"/>
  <c r="F34" i="4"/>
  <c r="H34" i="4" s="1"/>
  <c r="F80" i="4" l="1"/>
  <c r="H80" i="4" s="1"/>
  <c r="F69" i="4"/>
  <c r="H69" i="4" s="1"/>
  <c r="F103" i="4"/>
  <c r="H103" i="4" s="1"/>
  <c r="F100" i="4"/>
  <c r="F5" i="4"/>
  <c r="F98" i="4"/>
  <c r="F62" i="4"/>
  <c r="F15" i="4"/>
  <c r="F61" i="4"/>
  <c r="F73" i="4"/>
  <c r="F94" i="4"/>
  <c r="F82" i="4"/>
  <c r="F22" i="4"/>
  <c r="F64" i="4"/>
  <c r="H64" i="4" s="1"/>
  <c r="F44" i="4"/>
  <c r="H44" i="4" s="1"/>
  <c r="F10" i="4"/>
  <c r="H10" i="4" s="1"/>
  <c r="F41" i="4"/>
  <c r="H41" i="4" s="1"/>
  <c r="F75" i="4"/>
  <c r="H75" i="4" s="1"/>
  <c r="F87" i="4"/>
  <c r="H87" i="4" s="1"/>
  <c r="F78" i="4"/>
  <c r="H78" i="4" s="1"/>
  <c r="F71" i="4"/>
  <c r="H71" i="4" s="1"/>
  <c r="F65" i="4"/>
  <c r="H65" i="4" s="1"/>
  <c r="F86" i="4"/>
  <c r="H86" i="4" s="1"/>
  <c r="F43" i="4"/>
  <c r="H43" i="4" s="1"/>
  <c r="F35" i="4"/>
  <c r="H35" i="4" s="1"/>
  <c r="F95" i="4"/>
  <c r="H95" i="4" s="1"/>
  <c r="F53" i="4"/>
  <c r="H53" i="4" s="1"/>
  <c r="F13" i="4"/>
  <c r="H13" i="4" s="1"/>
  <c r="F60" i="4"/>
  <c r="H60" i="4" s="1"/>
  <c r="F6" i="4"/>
  <c r="H6" i="4" s="1"/>
  <c r="F66" i="4"/>
  <c r="F37" i="4"/>
  <c r="F79" i="4"/>
  <c r="F63" i="4"/>
  <c r="F21" i="4"/>
  <c r="F104" i="4"/>
  <c r="F76" i="4"/>
  <c r="F16" i="4"/>
  <c r="F12" i="4"/>
  <c r="F19" i="4"/>
  <c r="F56" i="4"/>
  <c r="F7" i="4"/>
  <c r="F23" i="4"/>
  <c r="F4" i="4"/>
  <c r="F96" i="4"/>
  <c r="F48" i="4"/>
  <c r="F3" i="4"/>
  <c r="F51" i="4"/>
  <c r="F46" i="4"/>
  <c r="F84" i="4"/>
  <c r="F70" i="4"/>
  <c r="F54" i="4"/>
  <c r="F8" i="4"/>
  <c r="F31" i="4"/>
  <c r="F67" i="4"/>
  <c r="F38" i="4"/>
  <c r="F55" i="4"/>
  <c r="F89" i="4"/>
  <c r="F45" i="4"/>
  <c r="F50" i="4"/>
  <c r="F49" i="4"/>
  <c r="F47" i="4"/>
  <c r="F90" i="4"/>
  <c r="F85" i="4"/>
  <c r="F52" i="4"/>
  <c r="F72" i="4"/>
  <c r="F81" i="4"/>
  <c r="F91" i="4"/>
  <c r="F18" i="4"/>
  <c r="F93" i="4"/>
  <c r="F11" i="4"/>
  <c r="F17" i="4"/>
  <c r="F40" i="4"/>
  <c r="F99" i="4"/>
  <c r="F58" i="4"/>
  <c r="F57" i="4"/>
  <c r="F83" i="4"/>
  <c r="F20" i="4"/>
  <c r="F14" i="4"/>
  <c r="F92" i="4"/>
  <c r="F77" i="4"/>
  <c r="F9" i="4"/>
  <c r="F88" i="4"/>
  <c r="F102" i="4"/>
  <c r="F36" i="4"/>
  <c r="F59" i="4"/>
  <c r="F68" i="4"/>
  <c r="F101" i="4"/>
  <c r="K2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9" i="1"/>
  <c r="I10" i="1"/>
  <c r="J10" i="1" s="1"/>
  <c r="K10" i="1" s="1"/>
  <c r="I11" i="1"/>
  <c r="J11" i="1" s="1"/>
  <c r="K11" i="1" s="1"/>
  <c r="I12" i="1"/>
  <c r="J12" i="1" s="1"/>
  <c r="K12" i="1" s="1"/>
  <c r="I13" i="1"/>
  <c r="J13" i="1" s="1"/>
  <c r="K13" i="1" s="1"/>
  <c r="I14" i="1"/>
  <c r="I15" i="1"/>
  <c r="I16" i="1"/>
  <c r="J16" i="1" s="1"/>
  <c r="K16" i="1" s="1"/>
  <c r="I17" i="1"/>
  <c r="I18" i="1"/>
  <c r="J18" i="1" s="1"/>
  <c r="K18" i="1" s="1"/>
  <c r="I19" i="1"/>
  <c r="I20" i="1"/>
  <c r="J20" i="1" s="1"/>
  <c r="K20" i="1" s="1"/>
  <c r="I21" i="1"/>
  <c r="J21" i="1" s="1"/>
  <c r="K21" i="1" s="1"/>
  <c r="I22" i="1"/>
  <c r="I23" i="1"/>
  <c r="J23" i="1" s="1"/>
  <c r="J14" i="1"/>
  <c r="K14" i="1" s="1"/>
  <c r="J15" i="1"/>
  <c r="K15" i="1" s="1"/>
  <c r="J17" i="1"/>
  <c r="K17" i="1" s="1"/>
  <c r="J19" i="1"/>
  <c r="K19" i="1" s="1"/>
  <c r="J22" i="1"/>
  <c r="K22" i="1" s="1"/>
  <c r="I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9" i="1"/>
  <c r="E6" i="1"/>
  <c r="E5" i="1"/>
  <c r="H73" i="4" l="1"/>
  <c r="H61" i="4"/>
  <c r="H15" i="4"/>
  <c r="H40" i="4"/>
  <c r="H81" i="4"/>
  <c r="H50" i="4"/>
  <c r="H22" i="4"/>
  <c r="H5" i="4"/>
  <c r="H54" i="4"/>
  <c r="H4" i="4"/>
  <c r="H104" i="4"/>
  <c r="H94" i="4"/>
  <c r="H9" i="4"/>
  <c r="H99" i="4"/>
  <c r="H91" i="4"/>
  <c r="H49" i="4"/>
  <c r="H8" i="4"/>
  <c r="H96" i="4"/>
  <c r="H76" i="4"/>
  <c r="H101" i="4"/>
  <c r="H92" i="4"/>
  <c r="H72" i="4"/>
  <c r="H45" i="4"/>
  <c r="H70" i="4"/>
  <c r="H23" i="4"/>
  <c r="H21" i="4"/>
  <c r="H68" i="4"/>
  <c r="H14" i="4"/>
  <c r="H17" i="4"/>
  <c r="H52" i="4"/>
  <c r="H89" i="4"/>
  <c r="H84" i="4"/>
  <c r="H7" i="4"/>
  <c r="H63" i="4"/>
  <c r="H62" i="4"/>
  <c r="H59" i="4"/>
  <c r="H20" i="4"/>
  <c r="H85" i="4"/>
  <c r="H55" i="4"/>
  <c r="H46" i="4"/>
  <c r="H56" i="4"/>
  <c r="H79" i="4"/>
  <c r="H98" i="4"/>
  <c r="H36" i="4"/>
  <c r="H83" i="4"/>
  <c r="H11" i="4"/>
  <c r="H90" i="4"/>
  <c r="H38" i="4"/>
  <c r="H51" i="4"/>
  <c r="H19" i="4"/>
  <c r="H37" i="4"/>
  <c r="H77" i="4"/>
  <c r="H102" i="4"/>
  <c r="H57" i="4"/>
  <c r="H93" i="4"/>
  <c r="H67" i="4"/>
  <c r="H3" i="4"/>
  <c r="H12" i="4"/>
  <c r="H82" i="4"/>
  <c r="H100" i="4"/>
  <c r="H88" i="4"/>
  <c r="H58" i="4"/>
  <c r="H18" i="4"/>
  <c r="H47" i="4"/>
  <c r="H31" i="4"/>
  <c r="H48" i="4"/>
  <c r="H16" i="4"/>
  <c r="H66" i="4"/>
  <c r="F42" i="4"/>
  <c r="H42" i="4" s="1"/>
  <c r="F74" i="4"/>
  <c r="H74" i="4" s="1"/>
  <c r="F97" i="4"/>
  <c r="H97" i="4" s="1"/>
  <c r="F39" i="4"/>
  <c r="H39" i="4" s="1"/>
  <c r="J9" i="1"/>
  <c r="K9" i="1" s="1"/>
  <c r="K24" i="1" l="1"/>
  <c r="J24" i="1"/>
  <c r="E7" i="1" l="1"/>
</calcChain>
</file>

<file path=xl/sharedStrings.xml><?xml version="1.0" encoding="utf-8"?>
<sst xmlns="http://schemas.openxmlformats.org/spreadsheetml/2006/main" count="444" uniqueCount="122">
  <si>
    <t>거래일자</t>
    <phoneticPr fontId="2" type="noConversion"/>
  </si>
  <si>
    <t>거 래 명 세 서</t>
    <phoneticPr fontId="2" type="noConversion"/>
  </si>
  <si>
    <t>공급받는자</t>
    <phoneticPr fontId="2" type="noConversion"/>
  </si>
  <si>
    <t>상호
(법인명)</t>
    <phoneticPr fontId="2" type="noConversion"/>
  </si>
  <si>
    <t>사업장
주소</t>
    <phoneticPr fontId="2" type="noConversion"/>
  </si>
  <si>
    <t>전화번호</t>
    <phoneticPr fontId="2" type="noConversion"/>
  </si>
  <si>
    <t>공급자</t>
    <phoneticPr fontId="2" type="noConversion"/>
  </si>
  <si>
    <t>등록번호</t>
    <phoneticPr fontId="2" type="noConversion"/>
  </si>
  <si>
    <t>전화</t>
    <phoneticPr fontId="2" type="noConversion"/>
  </si>
  <si>
    <t>성명</t>
    <phoneticPr fontId="2" type="noConversion"/>
  </si>
  <si>
    <t>팩스</t>
    <phoneticPr fontId="2" type="noConversion"/>
  </si>
  <si>
    <t>월</t>
    <phoneticPr fontId="2" type="noConversion"/>
  </si>
  <si>
    <t>일</t>
    <phoneticPr fontId="2" type="noConversion"/>
  </si>
  <si>
    <t>단가</t>
    <phoneticPr fontId="2" type="noConversion"/>
  </si>
  <si>
    <t>수량</t>
    <phoneticPr fontId="2" type="noConversion"/>
  </si>
  <si>
    <t>비고</t>
    <phoneticPr fontId="2" type="noConversion"/>
  </si>
  <si>
    <t>합 계</t>
    <phoneticPr fontId="2" type="noConversion"/>
  </si>
  <si>
    <t>123-000-0000</t>
    <phoneticPr fontId="2" type="noConversion"/>
  </si>
  <si>
    <t>이지스퍼블리싱</t>
    <phoneticPr fontId="2" type="noConversion"/>
  </si>
  <si>
    <t>이대표</t>
    <phoneticPr fontId="2" type="noConversion"/>
  </si>
  <si>
    <t>서울특별시 마포구</t>
    <phoneticPr fontId="2" type="noConversion"/>
  </si>
  <si>
    <t>02-1234-0000</t>
    <phoneticPr fontId="2" type="noConversion"/>
  </si>
  <si>
    <t>02-1233-1111</t>
    <phoneticPr fontId="2" type="noConversion"/>
  </si>
  <si>
    <t>인더파크</t>
    <phoneticPr fontId="2" type="noConversion"/>
  </si>
  <si>
    <t>YES27</t>
    <phoneticPr fontId="2" type="noConversion"/>
  </si>
  <si>
    <t>남구청</t>
    <phoneticPr fontId="2" type="noConversion"/>
  </si>
  <si>
    <t>알리딘</t>
    <phoneticPr fontId="2" type="noConversion"/>
  </si>
  <si>
    <t>무지개 직업전문학교</t>
    <phoneticPr fontId="2" type="noConversion"/>
  </si>
  <si>
    <t>최상IT</t>
    <phoneticPr fontId="2" type="noConversion"/>
  </si>
  <si>
    <t>Park&amp;KIM 정보처리</t>
    <phoneticPr fontId="2" type="noConversion"/>
  </si>
  <si>
    <t>백운서점</t>
    <phoneticPr fontId="2" type="noConversion"/>
  </si>
  <si>
    <t>이한아이티</t>
    <phoneticPr fontId="2" type="noConversion"/>
  </si>
  <si>
    <t>연풍문고</t>
    <phoneticPr fontId="2" type="noConversion"/>
  </si>
  <si>
    <t>교부문고</t>
    <phoneticPr fontId="2" type="noConversion"/>
  </si>
  <si>
    <t>사업장주소</t>
    <phoneticPr fontId="2" type="noConversion"/>
  </si>
  <si>
    <t xml:space="preserve">서울특별시 남구 </t>
    <phoneticPr fontId="2" type="noConversion"/>
  </si>
  <si>
    <t>강원도 영월군 주천면</t>
    <phoneticPr fontId="2" type="noConversion"/>
  </si>
  <si>
    <t>경기도 남양주시 화도웁 북한강로</t>
    <phoneticPr fontId="2" type="noConversion"/>
  </si>
  <si>
    <t>부산광역시 해운대구 해맞이로</t>
    <phoneticPr fontId="2" type="noConversion"/>
  </si>
  <si>
    <t>부산광역시 북구 화명1동</t>
    <phoneticPr fontId="2" type="noConversion"/>
  </si>
  <si>
    <t>인천광역시 옹진군 양흥면</t>
    <phoneticPr fontId="2" type="noConversion"/>
  </si>
  <si>
    <t>경상남도 거창군 거창읍</t>
    <phoneticPr fontId="2" type="noConversion"/>
  </si>
  <si>
    <t>대구광역시 서구 내당4동</t>
    <phoneticPr fontId="2" type="noConversion"/>
  </si>
  <si>
    <t>015-3400-0234</t>
    <phoneticPr fontId="2" type="noConversion"/>
  </si>
  <si>
    <t>015-4110-5200</t>
    <phoneticPr fontId="2" type="noConversion"/>
  </si>
  <si>
    <t>015-7201-0381</t>
    <phoneticPr fontId="2" type="noConversion"/>
  </si>
  <si>
    <t>015-3005-0842</t>
    <phoneticPr fontId="2" type="noConversion"/>
  </si>
  <si>
    <t>015-5405-0405</t>
    <phoneticPr fontId="2" type="noConversion"/>
  </si>
  <si>
    <t>015-2400-0871</t>
    <phoneticPr fontId="2" type="noConversion"/>
  </si>
  <si>
    <t>015-7000-1125</t>
    <phoneticPr fontId="2" type="noConversion"/>
  </si>
  <si>
    <t>015-2002-0287</t>
    <phoneticPr fontId="2" type="noConversion"/>
  </si>
  <si>
    <t>015-7011-5432</t>
    <phoneticPr fontId="2" type="noConversion"/>
  </si>
  <si>
    <t>015-6000-0000</t>
    <phoneticPr fontId="2" type="noConversion"/>
  </si>
  <si>
    <t>015-4025-0355</t>
    <phoneticPr fontId="2" type="noConversion"/>
  </si>
  <si>
    <t>전화번호</t>
    <phoneticPr fontId="5" type="noConversion"/>
  </si>
  <si>
    <t>서울특별시 성북구</t>
    <phoneticPr fontId="2" type="noConversion"/>
  </si>
  <si>
    <t>전라북도 진주시 덕진구</t>
    <phoneticPr fontId="2" type="noConversion"/>
  </si>
  <si>
    <t>경기도 용인시 기흥구</t>
    <phoneticPr fontId="2" type="noConversion"/>
  </si>
  <si>
    <t>상호</t>
    <phoneticPr fontId="5" type="noConversion"/>
  </si>
  <si>
    <t>도서명</t>
  </si>
  <si>
    <t>도서명</t>
    <phoneticPr fontId="2" type="noConversion"/>
  </si>
  <si>
    <t>도서형태</t>
  </si>
  <si>
    <t>도서형태</t>
    <phoneticPr fontId="2" type="noConversion"/>
  </si>
  <si>
    <t>종이책</t>
  </si>
  <si>
    <t>전자책</t>
  </si>
  <si>
    <t>가격</t>
  </si>
  <si>
    <t>김메주의 유튜브 영상 만들기</t>
  </si>
  <si>
    <t>파워포인트 실무의 신</t>
  </si>
  <si>
    <t>첫 코딩</t>
  </si>
  <si>
    <t>웹 사이트 따라 만들기</t>
  </si>
  <si>
    <t>7일 실무 엑셀</t>
  </si>
  <si>
    <t>점프 투 파이썬</t>
  </si>
  <si>
    <t>코틀린 프로그래밍</t>
  </si>
  <si>
    <t>오토캐드 2020</t>
  </si>
  <si>
    <t>귀염뽀짝 이모티콘 만들기</t>
  </si>
  <si>
    <t>행 레이블</t>
  </si>
  <si>
    <t>총합계</t>
  </si>
  <si>
    <t>연풍문고</t>
  </si>
  <si>
    <t>할인액</t>
    <phoneticPr fontId="2" type="noConversion"/>
  </si>
  <si>
    <t>알리딘</t>
  </si>
  <si>
    <t>YES27</t>
  </si>
  <si>
    <t>정가</t>
    <phoneticPr fontId="2" type="noConversion"/>
  </si>
  <si>
    <t>판매금액</t>
    <phoneticPr fontId="2" type="noConversion"/>
  </si>
  <si>
    <t>업체명</t>
    <phoneticPr fontId="2" type="noConversion"/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</si>
  <si>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</si>
  <si>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</si>
  <si>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</si>
  <si>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</si>
  <si>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</si>
  <si>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</si>
  <si>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</si>
  <si>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</si>
  <si>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</si>
  <si>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</si>
  <si>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</si>
  <si>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</si>
  <si>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합계 : 판매금액</t>
  </si>
  <si>
    <t>합계 : 수량</t>
  </si>
  <si>
    <t>할인금액</t>
    <phoneticPr fontId="2" type="noConversion"/>
  </si>
  <si>
    <t>월</t>
  </si>
  <si>
    <t>1월 요약</t>
  </si>
  <si>
    <t>2월 요약</t>
  </si>
  <si>
    <t>3월 요약</t>
  </si>
  <si>
    <t>4월 요약</t>
  </si>
  <si>
    <t>5월 요약</t>
  </si>
  <si>
    <t>6월 요약</t>
  </si>
  <si>
    <t>7월 요약</t>
  </si>
  <si>
    <t>8월 요약</t>
  </si>
  <si>
    <t>9월 요약</t>
  </si>
  <si>
    <t>10월 요약</t>
  </si>
  <si>
    <t>11월 요약</t>
  </si>
  <si>
    <t>12월 요약</t>
  </si>
  <si>
    <t>7일 실무 엑셀</t>
    <phoneticPr fontId="2" type="noConversion"/>
  </si>
  <si>
    <t>Park&amp;KIM 정보처리</t>
  </si>
  <si>
    <t>교부문고</t>
  </si>
  <si>
    <t>남구청</t>
  </si>
  <si>
    <t>무지개 직업전문학교</t>
  </si>
  <si>
    <t>백운서점</t>
  </si>
  <si>
    <t>이한아이티</t>
  </si>
  <si>
    <t>인더파크</t>
  </si>
  <si>
    <t>최상IT</t>
  </si>
  <si>
    <t>판매금액
(정가-할인액)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</si>
</sst>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&quot;₩&quot;#,##0_);[Red]\(&quot;₩&quot;#,##0\)"/>
    <numFmt numFmtId="177" formatCode="#,###_-"/>
  </numFmts>
  <fonts count="12" x14ac:knownFonts="1"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24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27" xfId="0" applyFont="1" applyBorder="1" applyAlignment="1">
      <alignment vertical="center" wrapText="1"/>
    </xf>
    <xf numFmtId="41" fontId="8" fillId="0" borderId="27" xfId="1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77" fontId="0" fillId="0" borderId="1" xfId="1" applyNumberFormat="1" applyFont="1" applyBorder="1" applyAlignment="1">
      <alignment vertical="center"/>
    </xf>
    <xf numFmtId="177" fontId="0" fillId="0" borderId="1" xfId="1" applyNumberFormat="1" applyFont="1" applyBorder="1">
      <alignment vertical="center"/>
    </xf>
    <xf numFmtId="177" fontId="0" fillId="0" borderId="16" xfId="0" applyNumberFormat="1" applyBorder="1">
      <alignment vertical="center"/>
    </xf>
    <xf numFmtId="0" fontId="0" fillId="0" borderId="5" xfId="0" applyNumberFormat="1" applyBorder="1" applyAlignment="1">
      <alignment horizontal="center" vertical="center"/>
    </xf>
    <xf numFmtId="41" fontId="0" fillId="0" borderId="0" xfId="0" applyNumberFormat="1">
      <alignment vertical="center"/>
    </xf>
    <xf numFmtId="0" fontId="9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41" fontId="11" fillId="0" borderId="1" xfId="1" applyFont="1" applyBorder="1" applyAlignment="1">
      <alignment vertical="center" wrapText="1"/>
    </xf>
    <xf numFmtId="41" fontId="11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41" fontId="0" fillId="0" borderId="0" xfId="0" applyNumberFormat="1" applyFill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13" xfId="1" applyFont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</cellXfs>
  <cellStyles count="2">
    <cellStyle name="쉼표 [0]" xfId="1" builtinId="6"/>
    <cellStyle name="표준" xfId="0" builtinId="0"/>
  </cellStyles>
  <dxfs count="6"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ill>
        <patternFill patternType="none">
          <bgColor auto="1"/>
        </patternFill>
      </fill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[거래내역을 DB형식으로 저장_실습.xlsm]보고서!피벗 테이블3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보고서!$H$3</c:f>
              <c:strCache>
                <c:ptCount val="1"/>
                <c:pt idx="0">
                  <c:v>요약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보고서!$G$4:$G$16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보고서!$H$4:$H$16</c:f>
              <c:numCache>
                <c:formatCode>_(* #,##0_);_(* \(#,##0\);_(* "-"_);_(@_)</c:formatCode>
                <c:ptCount val="12"/>
                <c:pt idx="0">
                  <c:v>3811200</c:v>
                </c:pt>
                <c:pt idx="1">
                  <c:v>3125600</c:v>
                </c:pt>
                <c:pt idx="2">
                  <c:v>2245200</c:v>
                </c:pt>
                <c:pt idx="3">
                  <c:v>4240800</c:v>
                </c:pt>
                <c:pt idx="4">
                  <c:v>6996800</c:v>
                </c:pt>
                <c:pt idx="5">
                  <c:v>2826400</c:v>
                </c:pt>
                <c:pt idx="6">
                  <c:v>9745600</c:v>
                </c:pt>
                <c:pt idx="7">
                  <c:v>5690400</c:v>
                </c:pt>
                <c:pt idx="8">
                  <c:v>6866800</c:v>
                </c:pt>
                <c:pt idx="9">
                  <c:v>316800</c:v>
                </c:pt>
                <c:pt idx="10">
                  <c:v>9697200</c:v>
                </c:pt>
                <c:pt idx="11">
                  <c:v>13918000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33-4C57-92B0-825B0564CE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1965391"/>
        <c:axId val="1587291295"/>
      </c:barChart>
      <c:catAx>
        <c:axId val="14319653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87291295"/>
        <c:crosses val="autoZero"/>
        <c:auto val="1"/>
        <c:lblAlgn val="ctr"/>
        <c:lblOffset val="100"/>
        <c:noMultiLvlLbl val="0"/>
      </c:catAx>
      <c:valAx>
        <c:axId val="158729129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crossAx val="1431965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[거래내역을 DB형식으로 저장_실습.xlsm]보고서!피벗 테이블4</c:name>
    <c:fmtId val="0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layout>
            <c:manualLayout>
              <c:x val="0.1117141186031107"/>
              <c:y val="-2.7522454188894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layout>
            <c:manualLayout>
              <c:x val="0.1558286793609267"/>
              <c:y val="0.2034126284299009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7885906080283037"/>
                  <c:h val="0.24393926459383089"/>
                </c:manualLayout>
              </c15:layout>
            </c:ext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layout>
            <c:manualLayout>
              <c:x val="1.1874262553801153E-2"/>
              <c:y val="-2.66465035411842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layout>
            <c:manualLayout>
              <c:x val="5.5785960395673607E-2"/>
              <c:y val="7.203527557184676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1171525233395549"/>
                  <c:h val="0.14525333333333335"/>
                </c:manualLayout>
              </c15:layout>
            </c:ext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layout>
            <c:manualLayout>
              <c:x val="-9.7080976862215451E-2"/>
              <c:y val="0.1826206667651250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layout>
            <c:manualLayout>
              <c:x val="5.5641580388629038E-3"/>
              <c:y val="2.295562664041994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layout>
            <c:manualLayout>
              <c:x val="1.4263603143495777E-2"/>
              <c:y val="1.51419628611771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layout>
            <c:manualLayout>
              <c:x val="-3.9777825607649704E-2"/>
              <c:y val="-0.1400913915578930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layout>
            <c:manualLayout>
              <c:x val="-0.11760459588097365"/>
              <c:y val="-0.1564033211891507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5152571991741196"/>
          <c:y val="0.12767749533259348"/>
          <c:w val="0.54866920052432278"/>
          <c:h val="0.77263779527559051"/>
        </c:manualLayout>
      </c:layout>
      <c:pieChart>
        <c:varyColors val="1"/>
        <c:ser>
          <c:idx val="0"/>
          <c:order val="0"/>
          <c:tx>
            <c:strRef>
              <c:f>보고서!$H$21</c:f>
              <c:strCache>
                <c:ptCount val="1"/>
                <c:pt idx="0">
                  <c:v>요약</c:v>
                </c:pt>
              </c:strCache>
            </c:strRef>
          </c:tx>
          <c:dPt>
            <c:idx val="0"/>
            <c:bubble3D val="0"/>
            <c:explosion val="1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00D-4A67-B730-603A8FFBCC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00D-4A67-B730-603A8FFBCC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00D-4A67-B730-603A8FFBCC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00D-4A67-B730-603A8FFBCC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00D-4A67-B730-603A8FFBCC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0D-4A67-B730-603A8FFBCC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0D-4A67-B730-603A8FFBCC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00D-4A67-B730-603A8FFBCC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00D-4A67-B730-603A8FFBCC7F}"/>
              </c:ext>
            </c:extLst>
          </c:dPt>
          <c:dLbls>
            <c:dLbl>
              <c:idx val="0"/>
              <c:layout>
                <c:manualLayout>
                  <c:x val="-9.7080976862215451E-2"/>
                  <c:y val="0.1826206667651250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0D-4A67-B730-603A8FFBCC7F}"/>
                </c:ext>
              </c:extLst>
            </c:dLbl>
            <c:dLbl>
              <c:idx val="1"/>
              <c:layout>
                <c:manualLayout>
                  <c:x val="5.5641580388629038E-3"/>
                  <c:y val="2.29556266404199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0D-4A67-B730-603A8FFBCC7F}"/>
                </c:ext>
              </c:extLst>
            </c:dLbl>
            <c:dLbl>
              <c:idx val="2"/>
              <c:layout>
                <c:manualLayout>
                  <c:x val="1.4263603143495777E-2"/>
                  <c:y val="1.51419628611771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0D-4A67-B730-603A8FFBCC7F}"/>
                </c:ext>
              </c:extLst>
            </c:dLbl>
            <c:dLbl>
              <c:idx val="3"/>
              <c:layout>
                <c:manualLayout>
                  <c:x val="-0.11760459588097365"/>
                  <c:y val="-0.156403321189150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0D-4A67-B730-603A8FFBCC7F}"/>
                </c:ext>
              </c:extLst>
            </c:dLbl>
            <c:dLbl>
              <c:idx val="4"/>
              <c:layout>
                <c:manualLayout>
                  <c:x val="-3.9777825607649704E-2"/>
                  <c:y val="-0.140091391557893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0D-4A67-B730-603A8FFBCC7F}"/>
                </c:ext>
              </c:extLst>
            </c:dLbl>
            <c:dLbl>
              <c:idx val="5"/>
              <c:layout>
                <c:manualLayout>
                  <c:x val="1.1874262553801153E-2"/>
                  <c:y val="-2.66465035411842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0D-4A67-B730-603A8FFBCC7F}"/>
                </c:ext>
              </c:extLst>
            </c:dLbl>
            <c:dLbl>
              <c:idx val="6"/>
              <c:layout>
                <c:manualLayout>
                  <c:x val="0.1117141186031107"/>
                  <c:y val="-2.7522454188894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0D-4A67-B730-603A8FFBCC7F}"/>
                </c:ext>
              </c:extLst>
            </c:dLbl>
            <c:dLbl>
              <c:idx val="7"/>
              <c:layout>
                <c:manualLayout>
                  <c:x val="0.1558286793609267"/>
                  <c:y val="0.203412628429900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85906080283037"/>
                      <c:h val="0.243939264593830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00D-4A67-B730-603A8FFBCC7F}"/>
                </c:ext>
              </c:extLst>
            </c:dLbl>
            <c:dLbl>
              <c:idx val="8"/>
              <c:layout>
                <c:manualLayout>
                  <c:x val="5.5785960395673607E-2"/>
                  <c:y val="7.203527557184676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71525233395549"/>
                      <c:h val="0.14525333333333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900D-4A67-B730-603A8FFBCC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보고서!$G$22:$G$31</c:f>
              <c:strCache>
                <c:ptCount val="9"/>
                <c:pt idx="0">
                  <c:v>7일 실무 엑셀</c:v>
                </c:pt>
                <c:pt idx="1">
                  <c:v>귀염뽀짝 이모티콘 만들기</c:v>
                </c:pt>
                <c:pt idx="2">
                  <c:v>김메주의 유튜브 영상 만들기</c:v>
                </c:pt>
                <c:pt idx="3">
                  <c:v>오토캐드 2020</c:v>
                </c:pt>
                <c:pt idx="4">
                  <c:v>웹 사이트 따라 만들기</c:v>
                </c:pt>
                <c:pt idx="5">
                  <c:v>점프 투 파이썬</c:v>
                </c:pt>
                <c:pt idx="6">
                  <c:v>첫 코딩</c:v>
                </c:pt>
                <c:pt idx="7">
                  <c:v>코틀린 프로그래밍</c:v>
                </c:pt>
                <c:pt idx="8">
                  <c:v>파워포인트 실무의 신</c:v>
                </c:pt>
              </c:strCache>
            </c:strRef>
          </c:cat>
          <c:val>
            <c:numRef>
              <c:f>보고서!$H$22:$H$31</c:f>
              <c:numCache>
                <c:formatCode>_(* #,##0_);_(* \(#,##0\);_(* "-"_);_(@_)</c:formatCode>
                <c:ptCount val="9"/>
                <c:pt idx="0">
                  <c:v>754</c:v>
                </c:pt>
                <c:pt idx="1">
                  <c:v>352</c:v>
                </c:pt>
                <c:pt idx="2">
                  <c:v>323</c:v>
                </c:pt>
                <c:pt idx="3">
                  <c:v>678</c:v>
                </c:pt>
                <c:pt idx="4">
                  <c:v>578</c:v>
                </c:pt>
                <c:pt idx="5">
                  <c:v>606</c:v>
                </c:pt>
                <c:pt idx="6">
                  <c:v>648</c:v>
                </c:pt>
                <c:pt idx="7">
                  <c:v>711</c:v>
                </c:pt>
                <c:pt idx="8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0D-4A67-B730-603A8FFBCC7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pivotSource>
    <c:name>[거래내역을 DB형식으로 저장_실습.xlsm]보고서!피벗 테이블5</c:name>
    <c:fmtId val="0"/>
  </c:pivotSource>
  <c:chart>
    <c:autoTitleDeleted val="1"/>
    <c:pivotFmts>
      <c:pivotFmt>
        <c:idx val="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/>
          </a:solidFill>
          <a:ln>
            <a:noFill/>
          </a:ln>
          <a:effectLst/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보고서!$H$41</c:f>
              <c:strCache>
                <c:ptCount val="1"/>
                <c:pt idx="0">
                  <c:v>요약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73B-4AFB-8710-79E1B606C2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보고서!$G$42:$G$53</c:f>
              <c:strCache>
                <c:ptCount val="11"/>
                <c:pt idx="0">
                  <c:v>Park&amp;KIM 정보처리</c:v>
                </c:pt>
                <c:pt idx="1">
                  <c:v>YES27</c:v>
                </c:pt>
                <c:pt idx="2">
                  <c:v>교부문고</c:v>
                </c:pt>
                <c:pt idx="3">
                  <c:v>남구청</c:v>
                </c:pt>
                <c:pt idx="4">
                  <c:v>무지개 직업전문학교</c:v>
                </c:pt>
                <c:pt idx="5">
                  <c:v>백운서점</c:v>
                </c:pt>
                <c:pt idx="6">
                  <c:v>알리딘</c:v>
                </c:pt>
                <c:pt idx="7">
                  <c:v>연풍문고</c:v>
                </c:pt>
                <c:pt idx="8">
                  <c:v>이한아이티</c:v>
                </c:pt>
                <c:pt idx="9">
                  <c:v>인더파크</c:v>
                </c:pt>
                <c:pt idx="10">
                  <c:v>최상IT</c:v>
                </c:pt>
              </c:strCache>
            </c:strRef>
          </c:cat>
          <c:val>
            <c:numRef>
              <c:f>보고서!$H$42:$H$53</c:f>
              <c:numCache>
                <c:formatCode>_(* #,##0_);_(* \(#,##0\);_(* "-"_);_(@_)</c:formatCode>
                <c:ptCount val="11"/>
                <c:pt idx="0">
                  <c:v>5345600</c:v>
                </c:pt>
                <c:pt idx="1">
                  <c:v>4784800</c:v>
                </c:pt>
                <c:pt idx="2">
                  <c:v>6741600</c:v>
                </c:pt>
                <c:pt idx="3">
                  <c:v>6179600</c:v>
                </c:pt>
                <c:pt idx="4">
                  <c:v>4315600</c:v>
                </c:pt>
                <c:pt idx="5">
                  <c:v>3758000</c:v>
                </c:pt>
                <c:pt idx="6">
                  <c:v>7556000</c:v>
                </c:pt>
                <c:pt idx="7">
                  <c:v>8228000</c:v>
                </c:pt>
                <c:pt idx="8">
                  <c:v>9629600</c:v>
                </c:pt>
                <c:pt idx="9">
                  <c:v>7596000</c:v>
                </c:pt>
                <c:pt idx="10">
                  <c:v>5346000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3B-4AFB-8710-79E1B606C2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773204927"/>
        <c:axId val="1587314175"/>
      </c:barChart>
      <c:catAx>
        <c:axId val="1773204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87314175"/>
        <c:crosses val="autoZero"/>
        <c:auto val="1"/>
        <c:lblAlgn val="ctr"/>
        <c:lblOffset val="100"/>
        <c:noMultiLvlLbl val="0"/>
      </c:catAx>
      <c:valAx>
        <c:axId val="1587314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73204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219074</xdr:colOff>
      <xdr:row>1</xdr:row>
      <xdr:rowOff>190500</xdr:rowOff>
    </xdr:from>
    <xdr:to>
      <xdr:col>18</xdr:col>
      <xdr:colOff>11205</xdr:colOff>
      <xdr:row>18</xdr:row>
      <xdr:rowOff>190500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EC2FF31F-B4BB-4440-B432-EF63926253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241484</xdr:colOff>
      <xdr:row>20</xdr:row>
      <xdr:rowOff>20729</xdr:rowOff>
    </xdr:from>
    <xdr:to>
      <xdr:col>18</xdr:col>
      <xdr:colOff>92448</xdr:colOff>
      <xdr:row>38</xdr:row>
      <xdr:rowOff>20731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EC496655-E74B-4377-931D-29366F780E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209550</xdr:colOff>
      <xdr:row>39</xdr:row>
      <xdr:rowOff>171450</xdr:rowOff>
    </xdr:from>
    <xdr:to>
      <xdr:col>18</xdr:col>
      <xdr:colOff>57150</xdr:colOff>
      <xdr:row>58</xdr:row>
      <xdr:rowOff>76200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76C8C8C1-439F-49C1-9E9E-FBA889F992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짤막한강좌" refreshedDate="43999.952152314814" createdVersion="6" refreshedVersion="6" minRefreshableVersion="3" recordCount="102" xr:uid="{95FF66F0-B542-48E4-A56B-46BF0714C4D2}">
  <cacheSource type="worksheet">
    <worksheetSource ref="B2:H104" sheet="거래내역"/>
  </cacheSource>
  <cacheFields count="8">
    <cacheField name="거래일자" numFmtId="14">
      <sharedItems containsSemiMixedTypes="0" containsNonDate="0" containsDate="1" containsString="0" minDate="2020-01-16T00:00:00" maxDate="2020-12-30T00:00:00" count="82">
        <d v="2020-01-16T00:00:00"/>
        <d v="2020-01-18T00:00:00"/>
        <d v="2020-01-24T00:00:00"/>
        <d v="2020-01-31T00:00:00"/>
        <d v="2020-02-03T00:00:00"/>
        <d v="2020-02-08T00:00:00"/>
        <d v="2020-02-14T00:00:00"/>
        <d v="2020-02-15T00:00:00"/>
        <d v="2020-02-21T00:00:00"/>
        <d v="2020-02-24T00:00:00"/>
        <d v="2020-03-03T00:00:00"/>
        <d v="2020-03-09T00:00:00"/>
        <d v="2020-03-13T00:00:00"/>
        <d v="2020-03-16T00:00:00"/>
        <d v="2020-03-17T00:00:00"/>
        <d v="2020-03-21T00:00:00"/>
        <d v="2020-04-10T00:00:00"/>
        <d v="2020-04-14T00:00:00"/>
        <d v="2020-04-20T00:00:00"/>
        <d v="2020-04-28T00:00:00"/>
        <d v="2020-05-02T00:00:00"/>
        <d v="2020-05-08T00:00:00"/>
        <d v="2020-05-10T00:00:00"/>
        <d v="2020-05-15T00:00:00"/>
        <d v="2020-05-17T00:00:00"/>
        <d v="2020-05-28T00:00:00"/>
        <d v="2020-06-12T00:00:00"/>
        <d v="2020-06-15T00:00:00"/>
        <d v="2020-06-26T00:00:00"/>
        <d v="2020-06-28T00:00:00"/>
        <d v="2020-07-03T00:00:00"/>
        <d v="2020-07-04T00:00:00"/>
        <d v="2020-07-05T00:00:00"/>
        <d v="2020-07-10T00:00:00"/>
        <d v="2020-07-11T00:00:00"/>
        <d v="2020-07-12T00:00:00"/>
        <d v="2020-07-18T00:00:00"/>
        <d v="2020-07-24T00:00:00"/>
        <d v="2020-07-25T00:00:00"/>
        <d v="2020-07-26T00:00:00"/>
        <d v="2020-07-31T00:00:00"/>
        <d v="2020-08-04T00:00:00"/>
        <d v="2020-08-08T00:00:00"/>
        <d v="2020-08-14T00:00:00"/>
        <d v="2020-08-15T00:00:00"/>
        <d v="2020-08-16T00:00:00"/>
        <d v="2020-08-22T00:00:00"/>
        <d v="2020-08-23T00:00:00"/>
        <d v="2020-08-31T00:00:00"/>
        <d v="2020-09-01T00:00:00"/>
        <d v="2020-09-04T00:00:00"/>
        <d v="2020-09-08T00:00:00"/>
        <d v="2020-09-11T00:00:00"/>
        <d v="2020-09-12T00:00:00"/>
        <d v="2020-09-15T00:00:00"/>
        <d v="2020-09-18T00:00:00"/>
        <d v="2020-09-26T00:00:00"/>
        <d v="2020-09-27T00:00:00"/>
        <d v="2020-10-12T00:00:00"/>
        <d v="2020-11-01T00:00:00"/>
        <d v="2020-11-02T00:00:00"/>
        <d v="2020-11-06T00:00:00"/>
        <d v="2020-11-08T00:00:00"/>
        <d v="2020-11-14T00:00:00"/>
        <d v="2020-11-16T00:00:00"/>
        <d v="2020-11-17T00:00:00"/>
        <d v="2020-11-20T00:00:00"/>
        <d v="2020-11-23T00:00:00"/>
        <d v="2020-11-27T00:00:00"/>
        <d v="2020-11-28T00:00:00"/>
        <d v="2020-12-01T00:00:00"/>
        <d v="2020-12-05T00:00:00"/>
        <d v="2020-12-07T00:00:00"/>
        <d v="2020-12-08T00:00:00"/>
        <d v="2020-12-12T00:00:00"/>
        <d v="2020-12-14T00:00:00"/>
        <d v="2020-12-18T00:00:00"/>
        <d v="2020-12-20T00:00:00"/>
        <d v="2020-12-21T00:00:00"/>
        <d v="2020-12-25T00:00:00"/>
        <d v="2020-12-26T00:00:00"/>
        <d v="2020-12-29T00:00:00"/>
      </sharedItems>
      <fieldGroup par="7" base="0">
        <rangePr groupBy="days" startDate="2020-01-16T00:00:00" endDate="2020-12-30T00:00:00"/>
        <groupItems count="368">
          <s v="&lt;2020-01-16"/>
          <s v="1월1일"/>
          <s v="1월2일"/>
          <s v="1월3일"/>
          <s v="1월4일"/>
          <s v="1월5일"/>
          <s v="1월6일"/>
          <s v="1월7일"/>
          <s v="1월8일"/>
          <s v="1월9일"/>
          <s v="1월10일"/>
          <s v="1월11일"/>
          <s v="1월12일"/>
          <s v="1월13일"/>
          <s v="1월14일"/>
          <s v="1월15일"/>
          <s v="1월16일"/>
          <s v="1월17일"/>
          <s v="1월18일"/>
          <s v="1월19일"/>
          <s v="1월20일"/>
          <s v="1월21일"/>
          <s v="1월22일"/>
          <s v="1월23일"/>
          <s v="1월24일"/>
          <s v="1월25일"/>
          <s v="1월26일"/>
          <s v="1월27일"/>
          <s v="1월28일"/>
          <s v="1월29일"/>
          <s v="1월30일"/>
          <s v="1월31일"/>
          <s v="2월1일"/>
          <s v="2월2일"/>
          <s v="2월3일"/>
          <s v="2월4일"/>
          <s v="2월5일"/>
          <s v="2월6일"/>
          <s v="2월7일"/>
          <s v="2월8일"/>
          <s v="2월9일"/>
          <s v="2월10일"/>
          <s v="2월11일"/>
          <s v="2월12일"/>
          <s v="2월13일"/>
          <s v="2월14일"/>
          <s v="2월15일"/>
          <s v="2월16일"/>
          <s v="2월17일"/>
          <s v="2월18일"/>
          <s v="2월19일"/>
          <s v="2월20일"/>
          <s v="2월21일"/>
          <s v="2월22일"/>
          <s v="2월23일"/>
          <s v="2월24일"/>
          <s v="2월25일"/>
          <s v="2월26일"/>
          <s v="2월27일"/>
          <s v="2월28일"/>
          <s v="2월29일"/>
          <s v="3월1일"/>
          <s v="3월2일"/>
          <s v="3월3일"/>
          <s v="3월4일"/>
          <s v="3월5일"/>
          <s v="3월6일"/>
          <s v="3월7일"/>
          <s v="3월8일"/>
          <s v="3월9일"/>
          <s v="3월10일"/>
          <s v="3월11일"/>
          <s v="3월12일"/>
          <s v="3월13일"/>
          <s v="3월14일"/>
          <s v="3월15일"/>
          <s v="3월16일"/>
          <s v="3월17일"/>
          <s v="3월18일"/>
          <s v="3월19일"/>
          <s v="3월20일"/>
          <s v="3월21일"/>
          <s v="3월22일"/>
          <s v="3월23일"/>
          <s v="3월24일"/>
          <s v="3월25일"/>
          <s v="3월26일"/>
          <s v="3월27일"/>
          <s v="3월28일"/>
          <s v="3월29일"/>
          <s v="3월30일"/>
          <s v="3월31일"/>
          <s v="4월1일"/>
          <s v="4월2일"/>
          <s v="4월3일"/>
          <s v="4월4일"/>
          <s v="4월5일"/>
          <s v="4월6일"/>
          <s v="4월7일"/>
          <s v="4월8일"/>
          <s v="4월9일"/>
          <s v="4월10일"/>
          <s v="4월11일"/>
          <s v="4월12일"/>
          <s v="4월13일"/>
          <s v="4월14일"/>
          <s v="4월15일"/>
          <s v="4월16일"/>
          <s v="4월17일"/>
          <s v="4월18일"/>
          <s v="4월19일"/>
          <s v="4월20일"/>
          <s v="4월21일"/>
          <s v="4월22일"/>
          <s v="4월23일"/>
          <s v="4월24일"/>
          <s v="4월25일"/>
          <s v="4월26일"/>
          <s v="4월27일"/>
          <s v="4월28일"/>
          <s v="4월29일"/>
          <s v="4월30일"/>
          <s v="5월1일"/>
          <s v="5월2일"/>
          <s v="5월3일"/>
          <s v="5월4일"/>
          <s v="5월5일"/>
          <s v="5월6일"/>
          <s v="5월7일"/>
          <s v="5월8일"/>
          <s v="5월9일"/>
          <s v="5월10일"/>
          <s v="5월11일"/>
          <s v="5월12일"/>
          <s v="5월13일"/>
          <s v="5월14일"/>
          <s v="5월15일"/>
          <s v="5월16일"/>
          <s v="5월17일"/>
          <s v="5월18일"/>
          <s v="5월19일"/>
          <s v="5월20일"/>
          <s v="5월21일"/>
          <s v="5월22일"/>
          <s v="5월23일"/>
          <s v="5월24일"/>
          <s v="5월25일"/>
          <s v="5월26일"/>
          <s v="5월27일"/>
          <s v="5월28일"/>
          <s v="5월29일"/>
          <s v="5월30일"/>
          <s v="5월31일"/>
          <s v="6월1일"/>
          <s v="6월2일"/>
          <s v="6월3일"/>
          <s v="6월4일"/>
          <s v="6월5일"/>
          <s v="6월6일"/>
          <s v="6월7일"/>
          <s v="6월8일"/>
          <s v="6월9일"/>
          <s v="6월10일"/>
          <s v="6월11일"/>
          <s v="6월12일"/>
          <s v="6월13일"/>
          <s v="6월14일"/>
          <s v="6월15일"/>
          <s v="6월16일"/>
          <s v="6월17일"/>
          <s v="6월18일"/>
          <s v="6월19일"/>
          <s v="6월20일"/>
          <s v="6월21일"/>
          <s v="6월22일"/>
          <s v="6월23일"/>
          <s v="6월24일"/>
          <s v="6월25일"/>
          <s v="6월26일"/>
          <s v="6월27일"/>
          <s v="6월28일"/>
          <s v="6월29일"/>
          <s v="6월30일"/>
          <s v="7월1일"/>
          <s v="7월2일"/>
          <s v="7월3일"/>
          <s v="7월4일"/>
          <s v="7월5일"/>
          <s v="7월6일"/>
          <s v="7월7일"/>
          <s v="7월8일"/>
          <s v="7월9일"/>
          <s v="7월10일"/>
          <s v="7월11일"/>
          <s v="7월12일"/>
          <s v="7월13일"/>
          <s v="7월14일"/>
          <s v="7월15일"/>
          <s v="7월16일"/>
          <s v="7월17일"/>
          <s v="7월18일"/>
          <s v="7월19일"/>
          <s v="7월20일"/>
          <s v="7월21일"/>
          <s v="7월22일"/>
          <s v="7월23일"/>
          <s v="7월24일"/>
          <s v="7월25일"/>
          <s v="7월26일"/>
          <s v="7월27일"/>
          <s v="7월28일"/>
          <s v="7월29일"/>
          <s v="7월30일"/>
          <s v="7월31일"/>
          <s v="8월1일"/>
          <s v="8월2일"/>
          <s v="8월3일"/>
          <s v="8월4일"/>
          <s v="8월5일"/>
          <s v="8월6일"/>
          <s v="8월7일"/>
          <s v="8월8일"/>
          <s v="8월9일"/>
          <s v="8월10일"/>
          <s v="8월11일"/>
          <s v="8월12일"/>
          <s v="8월13일"/>
          <s v="8월14일"/>
          <s v="8월15일"/>
          <s v="8월16일"/>
          <s v="8월17일"/>
          <s v="8월18일"/>
          <s v="8월19일"/>
          <s v="8월20일"/>
          <s v="8월21일"/>
          <s v="8월22일"/>
          <s v="8월23일"/>
          <s v="8월24일"/>
          <s v="8월25일"/>
          <s v="8월26일"/>
          <s v="8월27일"/>
          <s v="8월28일"/>
          <s v="8월29일"/>
          <s v="8월30일"/>
          <s v="8월31일"/>
          <s v="9월1일"/>
          <s v="9월2일"/>
          <s v="9월3일"/>
          <s v="9월4일"/>
          <s v="9월5일"/>
          <s v="9월6일"/>
          <s v="9월7일"/>
          <s v="9월8일"/>
          <s v="9월9일"/>
          <s v="9월10일"/>
          <s v="9월11일"/>
          <s v="9월12일"/>
          <s v="9월13일"/>
          <s v="9월14일"/>
          <s v="9월15일"/>
          <s v="9월16일"/>
          <s v="9월17일"/>
          <s v="9월18일"/>
          <s v="9월19일"/>
          <s v="9월20일"/>
          <s v="9월21일"/>
          <s v="9월22일"/>
          <s v="9월23일"/>
          <s v="9월24일"/>
          <s v="9월25일"/>
          <s v="9월26일"/>
          <s v="9월27일"/>
          <s v="9월28일"/>
          <s v="9월29일"/>
          <s v="9월30일"/>
          <s v="10월1일"/>
          <s v="10월2일"/>
          <s v="10월3일"/>
          <s v="10월4일"/>
          <s v="10월5일"/>
          <s v="10월6일"/>
          <s v="10월7일"/>
          <s v="10월8일"/>
          <s v="10월9일"/>
          <s v="10월10일"/>
          <s v="10월11일"/>
          <s v="10월12일"/>
          <s v="10월13일"/>
          <s v="10월14일"/>
          <s v="10월15일"/>
          <s v="10월16일"/>
          <s v="10월17일"/>
          <s v="10월18일"/>
          <s v="10월19일"/>
          <s v="10월20일"/>
          <s v="10월21일"/>
          <s v="10월22일"/>
          <s v="10월23일"/>
          <s v="10월24일"/>
          <s v="10월25일"/>
          <s v="10월26일"/>
          <s v="10월27일"/>
          <s v="10월28일"/>
          <s v="10월29일"/>
          <s v="10월30일"/>
          <s v="10월31일"/>
          <s v="11월1일"/>
          <s v="11월2일"/>
          <s v="11월3일"/>
          <s v="11월4일"/>
          <s v="11월5일"/>
          <s v="11월6일"/>
          <s v="11월7일"/>
          <s v="11월8일"/>
          <s v="11월9일"/>
          <s v="11월10일"/>
          <s v="11월11일"/>
          <s v="11월12일"/>
          <s v="11월13일"/>
          <s v="11월14일"/>
          <s v="11월15일"/>
          <s v="11월16일"/>
          <s v="11월17일"/>
          <s v="11월18일"/>
          <s v="11월19일"/>
          <s v="11월20일"/>
          <s v="11월21일"/>
          <s v="11월22일"/>
          <s v="11월23일"/>
          <s v="11월24일"/>
          <s v="11월25일"/>
          <s v="11월26일"/>
          <s v="11월27일"/>
          <s v="11월28일"/>
          <s v="11월29일"/>
          <s v="11월30일"/>
          <s v="12월1일"/>
          <s v="12월2일"/>
          <s v="12월3일"/>
          <s v="12월4일"/>
          <s v="12월5일"/>
          <s v="12월6일"/>
          <s v="12월7일"/>
          <s v="12월8일"/>
          <s v="12월9일"/>
          <s v="12월10일"/>
          <s v="12월11일"/>
          <s v="12월12일"/>
          <s v="12월13일"/>
          <s v="12월14일"/>
          <s v="12월15일"/>
          <s v="12월16일"/>
          <s v="12월17일"/>
          <s v="12월18일"/>
          <s v="12월19일"/>
          <s v="12월20일"/>
          <s v="12월21일"/>
          <s v="12월22일"/>
          <s v="12월23일"/>
          <s v="12월24일"/>
          <s v="12월25일"/>
          <s v="12월26일"/>
          <s v="12월27일"/>
          <s v="12월28일"/>
          <s v="12월29일"/>
          <s v="12월30일"/>
          <s v="12월31일"/>
          <s v="&gt;2020-12-30"/>
        </groupItems>
      </fieldGroup>
    </cacheField>
    <cacheField name="업체명" numFmtId="0">
      <sharedItems count="11">
        <s v="인더파크"/>
        <s v="연풍문고"/>
        <s v="YES27"/>
        <s v="남구청"/>
        <s v="무지개 직업전문학교"/>
        <s v="최상IT"/>
        <s v="Park&amp;KIM 정보처리"/>
        <s v="백운서점"/>
        <s v="교부문고"/>
        <s v="알리딘"/>
        <s v="이한아이티"/>
      </sharedItems>
    </cacheField>
    <cacheField name="도서명" numFmtId="0">
      <sharedItems count="22">
        <s v="김메주의 유튜브 영상 만들기"/>
        <s v="코틀린 프로그래밍"/>
        <s v="첫 코딩"/>
        <s v="오토캐드 2020"/>
        <s v="웹 사이트 따라 만들기"/>
        <s v="점프 투 파이썬"/>
        <s v="파워포인트 실무의 신"/>
        <s v="7일 실무 엑셀"/>
        <s v="귀염뽀짝 이모티콘 만들기"/>
        <s v="기계는 어떻게 생각하는가?" u="1"/>
        <s v="키트 없이 만드는 아두이노" u="1"/>
        <s v="오토캐드 2021" u="1"/>
        <s v="클론 코딩 영화 평점 웹서비스" u="1"/>
        <s v="리액트 프로그래밍 정석" u="1"/>
        <s v="HTML5+CSS3 웹 표준의 정석" u="1"/>
        <s v="건축 BIM을 위한 Revit 입문" u="1"/>
        <s v="첫 파이썬" u="1"/>
        <s v="네이버 블로그 &amp; 포스트" u="1"/>
        <s v="타입스크립트 프로그래밍" u="1"/>
        <s v="스위프트로 아이폰 앱 만들기 입문" u="1"/>
        <s v="저작권 문제 해결" u="1"/>
        <s v="안드로이드 앱 프로그래밍 전면" u="1"/>
      </sharedItems>
    </cacheField>
    <cacheField name="가격" numFmtId="41">
      <sharedItems containsSemiMixedTypes="0" containsString="0" containsNumber="1" containsInteger="1" minValue="9000" maxValue="40000"/>
    </cacheField>
    <cacheField name="할인금액" numFmtId="41">
      <sharedItems containsSemiMixedTypes="0" containsString="0" containsNumber="1" containsInteger="1" minValue="1800" maxValue="8000"/>
    </cacheField>
    <cacheField name="수량" numFmtId="0">
      <sharedItems containsSemiMixedTypes="0" containsString="0" containsNumber="1" containsInteger="1" minValue="20" maxValue="150"/>
    </cacheField>
    <cacheField name="판매금액" numFmtId="41">
      <sharedItems containsSemiMixedTypes="0" containsString="0" containsNumber="1" containsInteger="1" minValue="187200" maxValue="2400000"/>
    </cacheField>
    <cacheField name="월" numFmtId="0" databaseField="0">
      <fieldGroup base="0">
        <rangePr groupBy="months" startDate="2020-01-16T00:00:00" endDate="2020-12-30T00:00:00"/>
        <groupItems count="14">
          <s v="&lt;2020-01-16"/>
          <s v="1월"/>
          <s v="2월"/>
          <s v="3월"/>
          <s v="4월"/>
          <s v="5월"/>
          <s v="6월"/>
          <s v="7월"/>
          <s v="8월"/>
          <s v="9월"/>
          <s v="10월"/>
          <s v="11월"/>
          <s v="12월"/>
          <s v="&gt;2020-12-3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">
  <r>
    <x v="0"/>
    <x v="0"/>
    <x v="0"/>
    <n v="16000"/>
    <n v="3200"/>
    <n v="55"/>
    <n v="704000"/>
  </r>
  <r>
    <x v="1"/>
    <x v="1"/>
    <x v="1"/>
    <n v="19000"/>
    <n v="3800"/>
    <n v="84"/>
    <n v="1276800"/>
  </r>
  <r>
    <x v="2"/>
    <x v="2"/>
    <x v="0"/>
    <n v="16000"/>
    <n v="3200"/>
    <n v="58"/>
    <n v="742400"/>
  </r>
  <r>
    <x v="3"/>
    <x v="3"/>
    <x v="1"/>
    <n v="20000"/>
    <n v="4000"/>
    <n v="68"/>
    <n v="1088000"/>
  </r>
  <r>
    <x v="4"/>
    <x v="4"/>
    <x v="2"/>
    <n v="9000"/>
    <n v="1800"/>
    <n v="40"/>
    <n v="288000"/>
  </r>
  <r>
    <x v="4"/>
    <x v="2"/>
    <x v="3"/>
    <n v="17000"/>
    <n v="3400"/>
    <n v="27"/>
    <n v="367200"/>
  </r>
  <r>
    <x v="5"/>
    <x v="3"/>
    <x v="4"/>
    <n v="11000"/>
    <n v="2200"/>
    <n v="28"/>
    <n v="246400"/>
  </r>
  <r>
    <x v="6"/>
    <x v="5"/>
    <x v="4"/>
    <n v="20000"/>
    <n v="4000"/>
    <n v="23"/>
    <n v="368000"/>
  </r>
  <r>
    <x v="7"/>
    <x v="6"/>
    <x v="3"/>
    <n v="17000"/>
    <n v="3400"/>
    <n v="32"/>
    <n v="435200"/>
  </r>
  <r>
    <x v="8"/>
    <x v="1"/>
    <x v="5"/>
    <n v="13000"/>
    <n v="2600"/>
    <n v="32"/>
    <n v="332800"/>
  </r>
  <r>
    <x v="9"/>
    <x v="2"/>
    <x v="5"/>
    <n v="20000"/>
    <n v="4000"/>
    <n v="68"/>
    <n v="1088000"/>
  </r>
  <r>
    <x v="10"/>
    <x v="7"/>
    <x v="4"/>
    <n v="11000"/>
    <n v="2200"/>
    <n v="52"/>
    <n v="457600"/>
  </r>
  <r>
    <x v="11"/>
    <x v="8"/>
    <x v="4"/>
    <n v="11000"/>
    <n v="2200"/>
    <n v="31"/>
    <n v="272800"/>
  </r>
  <r>
    <x v="12"/>
    <x v="4"/>
    <x v="2"/>
    <n v="9000"/>
    <n v="1800"/>
    <n v="32"/>
    <n v="230400"/>
  </r>
  <r>
    <x v="13"/>
    <x v="5"/>
    <x v="6"/>
    <n v="19500"/>
    <n v="3900"/>
    <n v="35"/>
    <n v="546000"/>
  </r>
  <r>
    <x v="14"/>
    <x v="9"/>
    <x v="5"/>
    <n v="13000"/>
    <n v="2600"/>
    <n v="32"/>
    <n v="332800"/>
  </r>
  <r>
    <x v="15"/>
    <x v="6"/>
    <x v="5"/>
    <n v="13000"/>
    <n v="2600"/>
    <n v="39"/>
    <n v="405600"/>
  </r>
  <r>
    <x v="16"/>
    <x v="7"/>
    <x v="6"/>
    <n v="19500"/>
    <n v="3900"/>
    <n v="36"/>
    <n v="561600"/>
  </r>
  <r>
    <x v="17"/>
    <x v="0"/>
    <x v="5"/>
    <n v="13000"/>
    <n v="2600"/>
    <n v="28"/>
    <n v="291200"/>
  </r>
  <r>
    <x v="18"/>
    <x v="10"/>
    <x v="7"/>
    <n v="20000"/>
    <n v="4000"/>
    <n v="150"/>
    <n v="2400000"/>
  </r>
  <r>
    <x v="19"/>
    <x v="0"/>
    <x v="1"/>
    <n v="19000"/>
    <n v="3800"/>
    <n v="65"/>
    <n v="988000"/>
  </r>
  <r>
    <x v="20"/>
    <x v="4"/>
    <x v="2"/>
    <n v="9000"/>
    <n v="1800"/>
    <n v="26"/>
    <n v="187200"/>
  </r>
  <r>
    <x v="21"/>
    <x v="5"/>
    <x v="2"/>
    <n v="20000"/>
    <n v="4000"/>
    <n v="68"/>
    <n v="1088000"/>
  </r>
  <r>
    <x v="21"/>
    <x v="6"/>
    <x v="0"/>
    <n v="20000"/>
    <n v="4000"/>
    <n v="58"/>
    <n v="928000"/>
  </r>
  <r>
    <x v="22"/>
    <x v="8"/>
    <x v="5"/>
    <n v="13000"/>
    <n v="2600"/>
    <n v="36"/>
    <n v="374400"/>
  </r>
  <r>
    <x v="22"/>
    <x v="7"/>
    <x v="1"/>
    <n v="19000"/>
    <n v="3800"/>
    <n v="24"/>
    <n v="364800"/>
  </r>
  <r>
    <x v="23"/>
    <x v="5"/>
    <x v="3"/>
    <n v="17000"/>
    <n v="3400"/>
    <n v="84"/>
    <n v="1142400"/>
  </r>
  <r>
    <x v="23"/>
    <x v="1"/>
    <x v="8"/>
    <n v="9500"/>
    <n v="1900"/>
    <n v="40"/>
    <n v="304000"/>
  </r>
  <r>
    <x v="24"/>
    <x v="1"/>
    <x v="7"/>
    <n v="20000"/>
    <n v="4000"/>
    <n v="140"/>
    <n v="2240000"/>
  </r>
  <r>
    <x v="25"/>
    <x v="2"/>
    <x v="2"/>
    <n v="20000"/>
    <n v="4000"/>
    <n v="23"/>
    <n v="368000"/>
  </r>
  <r>
    <x v="26"/>
    <x v="8"/>
    <x v="1"/>
    <n v="19000"/>
    <n v="3800"/>
    <n v="20"/>
    <n v="304000"/>
  </r>
  <r>
    <x v="27"/>
    <x v="7"/>
    <x v="4"/>
    <n v="11000"/>
    <n v="2200"/>
    <n v="40"/>
    <n v="352000"/>
  </r>
  <r>
    <x v="28"/>
    <x v="0"/>
    <x v="2"/>
    <n v="30000"/>
    <n v="6000"/>
    <n v="57"/>
    <n v="1368000"/>
  </r>
  <r>
    <x v="29"/>
    <x v="9"/>
    <x v="3"/>
    <n v="17000"/>
    <n v="3400"/>
    <n v="59"/>
    <n v="802400"/>
  </r>
  <r>
    <x v="30"/>
    <x v="7"/>
    <x v="4"/>
    <n v="11000"/>
    <n v="2200"/>
    <n v="36"/>
    <n v="316800"/>
  </r>
  <r>
    <x v="30"/>
    <x v="5"/>
    <x v="0"/>
    <n v="16000"/>
    <n v="3200"/>
    <n v="31"/>
    <n v="396800"/>
  </r>
  <r>
    <x v="31"/>
    <x v="1"/>
    <x v="8"/>
    <n v="9500"/>
    <n v="1900"/>
    <n v="44"/>
    <n v="334400"/>
  </r>
  <r>
    <x v="32"/>
    <x v="6"/>
    <x v="1"/>
    <n v="19000"/>
    <n v="3800"/>
    <n v="68"/>
    <n v="1033600"/>
  </r>
  <r>
    <x v="32"/>
    <x v="4"/>
    <x v="3"/>
    <n v="11000"/>
    <n v="2200"/>
    <n v="46"/>
    <n v="404800"/>
  </r>
  <r>
    <x v="33"/>
    <x v="9"/>
    <x v="5"/>
    <n v="13000"/>
    <n v="2600"/>
    <n v="32"/>
    <n v="332800"/>
  </r>
  <r>
    <x v="33"/>
    <x v="8"/>
    <x v="1"/>
    <n v="25000"/>
    <n v="5000"/>
    <n v="36"/>
    <n v="720000"/>
  </r>
  <r>
    <x v="34"/>
    <x v="3"/>
    <x v="8"/>
    <n v="20000"/>
    <n v="4000"/>
    <n v="84"/>
    <n v="1344000"/>
  </r>
  <r>
    <x v="35"/>
    <x v="6"/>
    <x v="3"/>
    <n v="17000"/>
    <n v="3400"/>
    <n v="32"/>
    <n v="435200"/>
  </r>
  <r>
    <x v="36"/>
    <x v="2"/>
    <x v="2"/>
    <n v="9000"/>
    <n v="1800"/>
    <n v="69"/>
    <n v="496800"/>
  </r>
  <r>
    <x v="37"/>
    <x v="10"/>
    <x v="6"/>
    <n v="19500"/>
    <n v="3900"/>
    <n v="68"/>
    <n v="1060800"/>
  </r>
  <r>
    <x v="38"/>
    <x v="8"/>
    <x v="3"/>
    <n v="17000"/>
    <n v="3400"/>
    <n v="44"/>
    <n v="598400"/>
  </r>
  <r>
    <x v="38"/>
    <x v="2"/>
    <x v="0"/>
    <n v="16000"/>
    <n v="3200"/>
    <n v="36"/>
    <n v="460800"/>
  </r>
  <r>
    <x v="39"/>
    <x v="7"/>
    <x v="5"/>
    <n v="13000"/>
    <n v="2600"/>
    <n v="44"/>
    <n v="457600"/>
  </r>
  <r>
    <x v="40"/>
    <x v="2"/>
    <x v="4"/>
    <n v="11000"/>
    <n v="2200"/>
    <n v="27"/>
    <n v="237600"/>
  </r>
  <r>
    <x v="40"/>
    <x v="8"/>
    <x v="5"/>
    <n v="13000"/>
    <n v="2600"/>
    <n v="58"/>
    <n v="603200"/>
  </r>
  <r>
    <x v="40"/>
    <x v="0"/>
    <x v="2"/>
    <n v="20000"/>
    <n v="4000"/>
    <n v="32"/>
    <n v="512000"/>
  </r>
  <r>
    <x v="41"/>
    <x v="3"/>
    <x v="4"/>
    <n v="11000"/>
    <n v="2200"/>
    <n v="27"/>
    <n v="237600"/>
  </r>
  <r>
    <x v="41"/>
    <x v="10"/>
    <x v="2"/>
    <n v="9000"/>
    <n v="1800"/>
    <n v="27"/>
    <n v="194400"/>
  </r>
  <r>
    <x v="42"/>
    <x v="1"/>
    <x v="3"/>
    <n v="17000"/>
    <n v="3400"/>
    <n v="45"/>
    <n v="612000"/>
  </r>
  <r>
    <x v="43"/>
    <x v="0"/>
    <x v="7"/>
    <n v="20000"/>
    <n v="4000"/>
    <n v="60"/>
    <n v="960000"/>
  </r>
  <r>
    <x v="44"/>
    <x v="0"/>
    <x v="5"/>
    <n v="13000"/>
    <n v="2600"/>
    <n v="46"/>
    <n v="478400"/>
  </r>
  <r>
    <x v="45"/>
    <x v="7"/>
    <x v="4"/>
    <n v="11000"/>
    <n v="2200"/>
    <n v="26"/>
    <n v="228800"/>
  </r>
  <r>
    <x v="46"/>
    <x v="9"/>
    <x v="4"/>
    <n v="20000"/>
    <n v="4000"/>
    <n v="68"/>
    <n v="1088000"/>
  </r>
  <r>
    <x v="47"/>
    <x v="5"/>
    <x v="1"/>
    <n v="19000"/>
    <n v="3800"/>
    <n v="36"/>
    <n v="547200"/>
  </r>
  <r>
    <x v="48"/>
    <x v="1"/>
    <x v="7"/>
    <n v="20000"/>
    <n v="4000"/>
    <n v="84"/>
    <n v="1344000"/>
  </r>
  <r>
    <x v="49"/>
    <x v="2"/>
    <x v="5"/>
    <n v="13000"/>
    <n v="2600"/>
    <n v="40"/>
    <n v="416000"/>
  </r>
  <r>
    <x v="50"/>
    <x v="6"/>
    <x v="2"/>
    <n v="20000"/>
    <n v="4000"/>
    <n v="23"/>
    <n v="368000"/>
  </r>
  <r>
    <x v="51"/>
    <x v="10"/>
    <x v="3"/>
    <n v="20000"/>
    <n v="4000"/>
    <n v="58"/>
    <n v="928000"/>
  </r>
  <r>
    <x v="52"/>
    <x v="8"/>
    <x v="0"/>
    <n v="16000"/>
    <n v="3200"/>
    <n v="24"/>
    <n v="307200"/>
  </r>
  <r>
    <x v="53"/>
    <x v="9"/>
    <x v="5"/>
    <n v="13000"/>
    <n v="2600"/>
    <n v="45"/>
    <n v="468000"/>
  </r>
  <r>
    <x v="54"/>
    <x v="5"/>
    <x v="1"/>
    <n v="19000"/>
    <n v="3800"/>
    <n v="40"/>
    <n v="608000"/>
  </r>
  <r>
    <x v="54"/>
    <x v="0"/>
    <x v="3"/>
    <n v="40000"/>
    <n v="8000"/>
    <n v="60"/>
    <n v="1920000"/>
  </r>
  <r>
    <x v="55"/>
    <x v="3"/>
    <x v="8"/>
    <n v="9500"/>
    <n v="1900"/>
    <n v="39"/>
    <n v="296400"/>
  </r>
  <r>
    <x v="56"/>
    <x v="1"/>
    <x v="2"/>
    <n v="40000"/>
    <n v="8000"/>
    <n v="35"/>
    <n v="1120000"/>
  </r>
  <r>
    <x v="57"/>
    <x v="10"/>
    <x v="3"/>
    <n v="17000"/>
    <n v="3400"/>
    <n v="32"/>
    <n v="435200"/>
  </r>
  <r>
    <x v="58"/>
    <x v="5"/>
    <x v="4"/>
    <n v="11000"/>
    <n v="2200"/>
    <n v="36"/>
    <n v="316800"/>
  </r>
  <r>
    <x v="59"/>
    <x v="1"/>
    <x v="3"/>
    <n v="17000"/>
    <n v="3400"/>
    <n v="32"/>
    <n v="435200"/>
  </r>
  <r>
    <x v="60"/>
    <x v="7"/>
    <x v="2"/>
    <n v="13500"/>
    <n v="2700"/>
    <n v="65"/>
    <n v="702000"/>
  </r>
  <r>
    <x v="61"/>
    <x v="10"/>
    <x v="4"/>
    <n v="11000"/>
    <n v="2200"/>
    <n v="28"/>
    <n v="246400"/>
  </r>
  <r>
    <x v="61"/>
    <x v="9"/>
    <x v="7"/>
    <n v="20000"/>
    <n v="4000"/>
    <n v="100"/>
    <n v="1600000"/>
  </r>
  <r>
    <x v="61"/>
    <x v="10"/>
    <x v="8"/>
    <n v="36000"/>
    <n v="7200"/>
    <n v="65"/>
    <n v="1872000"/>
  </r>
  <r>
    <x v="62"/>
    <x v="1"/>
    <x v="4"/>
    <n v="11000"/>
    <n v="2200"/>
    <n v="26"/>
    <n v="228800"/>
  </r>
  <r>
    <x v="63"/>
    <x v="3"/>
    <x v="6"/>
    <n v="36000"/>
    <n v="7200"/>
    <n v="36"/>
    <n v="1036800"/>
  </r>
  <r>
    <x v="64"/>
    <x v="4"/>
    <x v="0"/>
    <n v="16000"/>
    <n v="3200"/>
    <n v="35"/>
    <n v="448000"/>
  </r>
  <r>
    <x v="65"/>
    <x v="4"/>
    <x v="2"/>
    <n v="9000"/>
    <n v="1800"/>
    <n v="36"/>
    <n v="259200"/>
  </r>
  <r>
    <x v="66"/>
    <x v="7"/>
    <x v="4"/>
    <n v="11000"/>
    <n v="2200"/>
    <n v="36"/>
    <n v="316800"/>
  </r>
  <r>
    <x v="67"/>
    <x v="3"/>
    <x v="8"/>
    <n v="9500"/>
    <n v="1900"/>
    <n v="44"/>
    <n v="334400"/>
  </r>
  <r>
    <x v="67"/>
    <x v="8"/>
    <x v="4"/>
    <n v="11000"/>
    <n v="2200"/>
    <n v="58"/>
    <n v="510400"/>
  </r>
  <r>
    <x v="68"/>
    <x v="3"/>
    <x v="2"/>
    <n v="12000"/>
    <n v="2400"/>
    <n v="57"/>
    <n v="547200"/>
  </r>
  <r>
    <x v="69"/>
    <x v="4"/>
    <x v="6"/>
    <n v="25000"/>
    <n v="5000"/>
    <n v="58"/>
    <n v="1160000"/>
  </r>
  <r>
    <x v="70"/>
    <x v="9"/>
    <x v="7"/>
    <n v="20000"/>
    <n v="4000"/>
    <n v="80"/>
    <n v="1280000"/>
  </r>
  <r>
    <x v="71"/>
    <x v="9"/>
    <x v="1"/>
    <n v="19000"/>
    <n v="3800"/>
    <n v="35"/>
    <n v="532000"/>
  </r>
  <r>
    <x v="71"/>
    <x v="10"/>
    <x v="1"/>
    <n v="19000"/>
    <n v="3800"/>
    <n v="68"/>
    <n v="1033600"/>
  </r>
  <r>
    <x v="72"/>
    <x v="10"/>
    <x v="3"/>
    <n v="17000"/>
    <n v="3400"/>
    <n v="84"/>
    <n v="1142400"/>
  </r>
  <r>
    <x v="73"/>
    <x v="8"/>
    <x v="6"/>
    <n v="19500"/>
    <n v="3900"/>
    <n v="52"/>
    <n v="811200"/>
  </r>
  <r>
    <x v="74"/>
    <x v="6"/>
    <x v="3"/>
    <n v="17000"/>
    <n v="3400"/>
    <n v="43"/>
    <n v="584800"/>
  </r>
  <r>
    <x v="75"/>
    <x v="6"/>
    <x v="8"/>
    <n v="9500"/>
    <n v="1900"/>
    <n v="36"/>
    <n v="273600"/>
  </r>
  <r>
    <x v="75"/>
    <x v="9"/>
    <x v="5"/>
    <n v="20000"/>
    <n v="4000"/>
    <n v="70"/>
    <n v="1120000"/>
  </r>
  <r>
    <x v="76"/>
    <x v="3"/>
    <x v="1"/>
    <n v="19000"/>
    <n v="3800"/>
    <n v="69"/>
    <n v="1048800"/>
  </r>
  <r>
    <x v="77"/>
    <x v="0"/>
    <x v="5"/>
    <n v="13000"/>
    <n v="2600"/>
    <n v="36"/>
    <n v="374400"/>
  </r>
  <r>
    <x v="78"/>
    <x v="2"/>
    <x v="1"/>
    <n v="19000"/>
    <n v="3800"/>
    <n v="40"/>
    <n v="608000"/>
  </r>
  <r>
    <x v="79"/>
    <x v="10"/>
    <x v="4"/>
    <n v="11000"/>
    <n v="2200"/>
    <n v="36"/>
    <n v="316800"/>
  </r>
  <r>
    <x v="79"/>
    <x v="8"/>
    <x v="7"/>
    <n v="20000"/>
    <n v="4000"/>
    <n v="140"/>
    <n v="2240000"/>
  </r>
  <r>
    <x v="80"/>
    <x v="6"/>
    <x v="1"/>
    <n v="19000"/>
    <n v="3800"/>
    <n v="58"/>
    <n v="881600"/>
  </r>
  <r>
    <x v="80"/>
    <x v="4"/>
    <x v="6"/>
    <n v="19500"/>
    <n v="3900"/>
    <n v="59"/>
    <n v="920400"/>
  </r>
  <r>
    <x v="80"/>
    <x v="4"/>
    <x v="2"/>
    <n v="9000"/>
    <n v="1800"/>
    <n v="58"/>
    <n v="417600"/>
  </r>
  <r>
    <x v="81"/>
    <x v="5"/>
    <x v="0"/>
    <n v="16000"/>
    <n v="3200"/>
    <n v="26"/>
    <n v="332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EEC5D1-C1A9-4DF8-BC0B-A9CF2AC3AB4E}" name="피벗 테이블5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 chartFormat="1">
  <location ref="G41:H53" firstHeaderRow="1" firstDataRow="1" firstDataCol="1"/>
  <pivotFields count="8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12">
        <item x="6"/>
        <item x="2"/>
        <item x="8"/>
        <item x="3"/>
        <item x="4"/>
        <item x="7"/>
        <item x="9"/>
        <item x="1"/>
        <item x="10"/>
        <item x="0"/>
        <item x="5"/>
        <item t="default"/>
      </items>
    </pivotField>
    <pivotField showAll="0"/>
    <pivotField numFmtId="41" showAll="0"/>
    <pivotField numFmtId="41" showAll="0"/>
    <pivotField showAll="0"/>
    <pivotField dataField="1" numFmtId="4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합계 : 판매금액" fld="6" baseField="0" baseItem="0" numFmtId="41"/>
  </dataFields>
  <formats count="1">
    <format dxfId="0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CF7E82-2B5D-4722-B5C5-C11550B2E013}" name="피벗 테이블4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 chartFormat="1">
  <location ref="G21:H31" firstHeaderRow="1" firstDataRow="1" firstDataCol="1"/>
  <pivotFields count="8">
    <pivotField numFmtId="14" showAll="0"/>
    <pivotField showAll="0"/>
    <pivotField axis="axisRow" showAll="0">
      <items count="23">
        <item x="7"/>
        <item m="1" x="14"/>
        <item m="1" x="15"/>
        <item x="8"/>
        <item m="1" x="9"/>
        <item x="0"/>
        <item m="1" x="17"/>
        <item m="1" x="13"/>
        <item m="1" x="19"/>
        <item m="1" x="21"/>
        <item x="3"/>
        <item m="1" x="11"/>
        <item x="4"/>
        <item m="1" x="20"/>
        <item x="5"/>
        <item x="2"/>
        <item m="1" x="16"/>
        <item x="1"/>
        <item m="1" x="12"/>
        <item m="1" x="10"/>
        <item m="1" x="18"/>
        <item x="6"/>
        <item t="default"/>
      </items>
    </pivotField>
    <pivotField numFmtId="41" showAll="0"/>
    <pivotField numFmtId="41" showAll="0"/>
    <pivotField dataField="1" showAll="0"/>
    <pivotField numFmtId="41" showAll="0"/>
    <pivotField showAll="0" defaultSubtotal="0"/>
  </pivotFields>
  <rowFields count="1">
    <field x="2"/>
  </rowFields>
  <rowItems count="10">
    <i>
      <x/>
    </i>
    <i>
      <x v="3"/>
    </i>
    <i>
      <x v="5"/>
    </i>
    <i>
      <x v="10"/>
    </i>
    <i>
      <x v="12"/>
    </i>
    <i>
      <x v="14"/>
    </i>
    <i>
      <x v="15"/>
    </i>
    <i>
      <x v="17"/>
    </i>
    <i>
      <x v="21"/>
    </i>
    <i t="grand">
      <x/>
    </i>
  </rowItems>
  <colItems count="1">
    <i/>
  </colItems>
  <dataFields count="1">
    <dataField name="합계 : 수량" fld="5" baseField="0" baseItem="0" numFmtId="41"/>
  </dataFields>
  <formats count="2">
    <format dxfId="2">
      <pivotArea grandRow="1" outline="0" collapsedLevelsAreSubtotals="1" fieldPosition="0"/>
    </format>
    <format dxfId="1">
      <pivotArea outline="0" collapsedLevelsAreSubtotals="1" fieldPosition="0"/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</chart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E4CC0B-436E-4453-8002-2EFE2F93D16D}" name="피벗 테이블3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 chartFormat="1">
  <location ref="G3:H16" firstHeaderRow="1" firstDataRow="1" firstDataCol="1"/>
  <pivotFields count="8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numFmtId="41" showAll="0"/>
    <pivotField numFmtId="41" showAll="0"/>
    <pivotField showAll="0"/>
    <pivotField dataField="1" numFmtId="41"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7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합계 : 판매금액" fld="6" baseField="0" baseItem="0" numFmtId="41"/>
  </dataFields>
  <formats count="1">
    <format dxfId="3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55B266-255B-4D95-B3B7-5D31C81E044B}" name="피벗 테이블2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compact="0" compactData="0" multipleFieldFilters="0">
  <location ref="B3:E78" firstHeaderRow="0" firstDataRow="1" firstDataCol="2"/>
  <pivotFields count="8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Row" compact="0" outline="0" showAll="0">
      <items count="23">
        <item x="7"/>
        <item m="1" x="14"/>
        <item m="1" x="15"/>
        <item x="8"/>
        <item m="1" x="9"/>
        <item x="0"/>
        <item m="1" x="17"/>
        <item m="1" x="13"/>
        <item m="1" x="19"/>
        <item m="1" x="21"/>
        <item x="3"/>
        <item m="1" x="11"/>
        <item x="4"/>
        <item m="1" x="20"/>
        <item x="5"/>
        <item x="2"/>
        <item m="1" x="16"/>
        <item x="1"/>
        <item m="1" x="12"/>
        <item m="1" x="10"/>
        <item m="1" x="18"/>
        <item x="6"/>
        <item t="default"/>
      </items>
    </pivotField>
    <pivotField compact="0" numFmtId="41" outline="0" showAll="0"/>
    <pivotField compact="0" numFmtId="41" outline="0" showAll="0"/>
    <pivotField dataField="1" compact="0" outline="0" showAll="0"/>
    <pivotField dataField="1" compact="0" numFmtId="41" outline="0" showAll="0"/>
    <pivotField axis="axisRow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2">
    <field x="7"/>
    <field x="2"/>
  </rowFields>
  <rowItems count="75">
    <i>
      <x v="1"/>
      <x v="5"/>
    </i>
    <i r="1">
      <x v="17"/>
    </i>
    <i t="default">
      <x v="1"/>
    </i>
    <i>
      <x v="2"/>
      <x v="10"/>
    </i>
    <i r="1">
      <x v="12"/>
    </i>
    <i r="1">
      <x v="14"/>
    </i>
    <i r="1">
      <x v="15"/>
    </i>
    <i t="default">
      <x v="2"/>
    </i>
    <i>
      <x v="3"/>
      <x v="12"/>
    </i>
    <i r="1">
      <x v="14"/>
    </i>
    <i r="1">
      <x v="15"/>
    </i>
    <i r="1">
      <x v="21"/>
    </i>
    <i t="default">
      <x v="3"/>
    </i>
    <i>
      <x v="4"/>
      <x/>
    </i>
    <i r="1">
      <x v="14"/>
    </i>
    <i r="1">
      <x v="17"/>
    </i>
    <i r="1">
      <x v="21"/>
    </i>
    <i t="default">
      <x v="4"/>
    </i>
    <i>
      <x v="5"/>
      <x/>
    </i>
    <i r="1">
      <x v="3"/>
    </i>
    <i r="1">
      <x v="5"/>
    </i>
    <i r="1">
      <x v="10"/>
    </i>
    <i r="1">
      <x v="14"/>
    </i>
    <i r="1">
      <x v="15"/>
    </i>
    <i r="1">
      <x v="17"/>
    </i>
    <i t="default">
      <x v="5"/>
    </i>
    <i>
      <x v="6"/>
      <x v="10"/>
    </i>
    <i r="1">
      <x v="12"/>
    </i>
    <i r="1">
      <x v="15"/>
    </i>
    <i r="1">
      <x v="17"/>
    </i>
    <i t="default">
      <x v="6"/>
    </i>
    <i>
      <x v="7"/>
      <x v="3"/>
    </i>
    <i r="1">
      <x v="5"/>
    </i>
    <i r="1">
      <x v="10"/>
    </i>
    <i r="1">
      <x v="12"/>
    </i>
    <i r="1">
      <x v="14"/>
    </i>
    <i r="1">
      <x v="15"/>
    </i>
    <i r="1">
      <x v="17"/>
    </i>
    <i r="1">
      <x v="21"/>
    </i>
    <i t="default">
      <x v="7"/>
    </i>
    <i>
      <x v="8"/>
      <x/>
    </i>
    <i r="1">
      <x v="10"/>
    </i>
    <i r="1">
      <x v="12"/>
    </i>
    <i r="1">
      <x v="14"/>
    </i>
    <i r="1">
      <x v="15"/>
    </i>
    <i r="1">
      <x v="17"/>
    </i>
    <i t="default">
      <x v="8"/>
    </i>
    <i>
      <x v="9"/>
      <x v="3"/>
    </i>
    <i r="1">
      <x v="5"/>
    </i>
    <i r="1">
      <x v="10"/>
    </i>
    <i r="1">
      <x v="14"/>
    </i>
    <i r="1">
      <x v="15"/>
    </i>
    <i r="1">
      <x v="17"/>
    </i>
    <i t="default">
      <x v="9"/>
    </i>
    <i>
      <x v="10"/>
      <x v="12"/>
    </i>
    <i t="default">
      <x v="10"/>
    </i>
    <i>
      <x v="11"/>
      <x/>
    </i>
    <i r="1">
      <x v="3"/>
    </i>
    <i r="1">
      <x v="5"/>
    </i>
    <i r="1">
      <x v="10"/>
    </i>
    <i r="1">
      <x v="12"/>
    </i>
    <i r="1">
      <x v="15"/>
    </i>
    <i r="1">
      <x v="21"/>
    </i>
    <i t="default">
      <x v="11"/>
    </i>
    <i>
      <x v="12"/>
      <x/>
    </i>
    <i r="1">
      <x v="3"/>
    </i>
    <i r="1">
      <x v="5"/>
    </i>
    <i r="1">
      <x v="10"/>
    </i>
    <i r="1">
      <x v="12"/>
    </i>
    <i r="1">
      <x v="14"/>
    </i>
    <i r="1">
      <x v="15"/>
    </i>
    <i r="1">
      <x v="17"/>
    </i>
    <i r="1">
      <x v="21"/>
    </i>
    <i t="default"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합계 : 수량" fld="5" baseField="0" baseItem="0"/>
    <dataField name="합계 : 판매금액" fld="6" baseField="0" baseItem="0"/>
  </dataFields>
  <formats count="2">
    <format dxfId="5">
      <pivotArea outline="0" collapsedLevelsAreSubtotals="1" fieldPosition="0"/>
    </format>
    <format dxfId="4">
      <pivotArea dataOnly="0" outline="0" fieldPosition="0">
        <references count="1">
          <reference field="7" count="0" defaultSubtotal="1"/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C3FD-1AC2-40F3-907E-F249325175B5}">
  <sheetPr codeName="Sheet1">
    <pageSetUpPr fitToPage="1"/>
  </sheetPr>
  <dimension ref="B1:L24"/>
  <sheetViews>
    <sheetView tabSelected="1" zoomScaleNormal="100" workbookViewId="0">
      <selection activeCell="B2" sqref="B2:D2"/>
    </sheetView>
  </sheetViews>
  <sheetFormatPr defaultRowHeight="16.5" x14ac:dyDescent="0.3"/>
  <cols>
    <col min="1" max="1" width="3" customWidth="1"/>
    <col min="2" max="3" width="3.875" customWidth="1"/>
    <col min="4" max="4" width="7.75" customWidth="1"/>
    <col min="5" max="5" width="17.5" customWidth="1"/>
    <col min="6" max="6" width="9.25" customWidth="1"/>
    <col min="7" max="7" width="4.625" customWidth="1"/>
    <col min="8" max="8" width="3.875" customWidth="1"/>
    <col min="9" max="9" width="13" customWidth="1"/>
    <col min="10" max="10" width="15.25" customWidth="1"/>
    <col min="11" max="11" width="12.25" customWidth="1"/>
    <col min="12" max="12" width="13.5" customWidth="1"/>
  </cols>
  <sheetData>
    <row r="1" spans="2:12" ht="11.25" customHeight="1" thickBot="1" x14ac:dyDescent="0.35"/>
    <row r="2" spans="2:12" ht="24.75" customHeight="1" x14ac:dyDescent="0.3">
      <c r="B2" s="38" t="s">
        <v>0</v>
      </c>
      <c r="C2" s="39"/>
      <c r="D2" s="39"/>
      <c r="E2" s="46" t="s">
        <v>1</v>
      </c>
      <c r="F2" s="46"/>
      <c r="G2" s="46"/>
      <c r="H2" s="46"/>
      <c r="I2" s="46"/>
      <c r="J2" s="46"/>
      <c r="K2" s="46"/>
      <c r="L2" s="47"/>
    </row>
    <row r="3" spans="2:12" ht="24.75" customHeight="1" thickBot="1" x14ac:dyDescent="0.35">
      <c r="B3" s="63">
        <v>43999</v>
      </c>
      <c r="C3" s="64"/>
      <c r="D3" s="64"/>
      <c r="E3" s="48"/>
      <c r="F3" s="48"/>
      <c r="G3" s="48"/>
      <c r="H3" s="48"/>
      <c r="I3" s="48"/>
      <c r="J3" s="48"/>
      <c r="K3" s="48"/>
      <c r="L3" s="49"/>
    </row>
    <row r="4" spans="2:12" ht="39" customHeight="1" x14ac:dyDescent="0.3">
      <c r="B4" s="40" t="s">
        <v>2</v>
      </c>
      <c r="C4" s="50" t="s">
        <v>3</v>
      </c>
      <c r="D4" s="50"/>
      <c r="E4" s="39" t="s">
        <v>120</v>
      </c>
      <c r="F4" s="39"/>
      <c r="G4" s="54"/>
      <c r="H4" s="43" t="s">
        <v>6</v>
      </c>
      <c r="I4" s="6" t="s">
        <v>7</v>
      </c>
      <c r="J4" s="65" t="s">
        <v>17</v>
      </c>
      <c r="K4" s="66"/>
      <c r="L4" s="67"/>
    </row>
    <row r="5" spans="2:12" ht="39" customHeight="1" x14ac:dyDescent="0.3">
      <c r="B5" s="41"/>
      <c r="C5" s="51" t="s">
        <v>4</v>
      </c>
      <c r="D5" s="51"/>
      <c r="E5" s="52" t="str">
        <f>VLOOKUP(E4,업체정보,3,0)</f>
        <v>경상남도 거창군 거창읍</v>
      </c>
      <c r="F5" s="52"/>
      <c r="G5" s="55"/>
      <c r="H5" s="44"/>
      <c r="I5" s="2" t="s">
        <v>3</v>
      </c>
      <c r="J5" s="1" t="s">
        <v>18</v>
      </c>
      <c r="K5" s="1" t="s">
        <v>9</v>
      </c>
      <c r="L5" s="4" t="s">
        <v>19</v>
      </c>
    </row>
    <row r="6" spans="2:12" ht="39" customHeight="1" x14ac:dyDescent="0.3">
      <c r="B6" s="41"/>
      <c r="C6" s="52" t="s">
        <v>5</v>
      </c>
      <c r="D6" s="52"/>
      <c r="E6" s="52" t="str">
        <f>VLOOKUP(E4,업체정보,2,0)</f>
        <v>015-2400-0871</v>
      </c>
      <c r="F6" s="52"/>
      <c r="G6" s="55"/>
      <c r="H6" s="44"/>
      <c r="I6" s="2" t="s">
        <v>4</v>
      </c>
      <c r="J6" s="68" t="s">
        <v>20</v>
      </c>
      <c r="K6" s="69"/>
      <c r="L6" s="70"/>
    </row>
    <row r="7" spans="2:12" ht="39" customHeight="1" thickBot="1" x14ac:dyDescent="0.35">
      <c r="B7" s="42"/>
      <c r="C7" s="53" t="s">
        <v>121</v>
      </c>
      <c r="D7" s="53"/>
      <c r="E7" s="56">
        <f>J24-K24</f>
        <v>872000</v>
      </c>
      <c r="F7" s="56"/>
      <c r="G7" s="57"/>
      <c r="H7" s="45"/>
      <c r="I7" s="7" t="s">
        <v>8</v>
      </c>
      <c r="J7" s="7" t="s">
        <v>21</v>
      </c>
      <c r="K7" s="7" t="s">
        <v>10</v>
      </c>
      <c r="L7" s="8" t="s">
        <v>22</v>
      </c>
    </row>
    <row r="8" spans="2:12" ht="28.5" customHeight="1" x14ac:dyDescent="0.3">
      <c r="B8" s="11" t="s">
        <v>11</v>
      </c>
      <c r="C8" s="12" t="s">
        <v>12</v>
      </c>
      <c r="D8" s="58" t="s">
        <v>60</v>
      </c>
      <c r="E8" s="58"/>
      <c r="F8" s="13" t="s">
        <v>62</v>
      </c>
      <c r="G8" s="58" t="s">
        <v>14</v>
      </c>
      <c r="H8" s="58"/>
      <c r="I8" s="13" t="s">
        <v>13</v>
      </c>
      <c r="J8" s="13" t="s">
        <v>81</v>
      </c>
      <c r="K8" s="13" t="s">
        <v>78</v>
      </c>
      <c r="L8" s="14" t="s">
        <v>15</v>
      </c>
    </row>
    <row r="9" spans="2:12" ht="28.5" customHeight="1" x14ac:dyDescent="0.3">
      <c r="B9" s="24">
        <f>IF(D9&lt;&gt;"",MONTH($B$3),"")</f>
        <v>6</v>
      </c>
      <c r="C9" s="1">
        <f>IF(D9&lt;&gt;"",DAY($B$3),"")</f>
        <v>17</v>
      </c>
      <c r="D9" s="37" t="s">
        <v>70</v>
      </c>
      <c r="E9" s="37"/>
      <c r="F9" s="1" t="str">
        <f t="shared" ref="F9:F23" si="0">IFERROR(VLOOKUP(D9,제품명,3,0),"")</f>
        <v>종이책</v>
      </c>
      <c r="G9" s="59">
        <v>20</v>
      </c>
      <c r="H9" s="59"/>
      <c r="I9" s="21">
        <f t="shared" ref="I9:I23" si="1">IFERROR(VLOOKUP(D9,제품명,2,0),0)</f>
        <v>20000</v>
      </c>
      <c r="J9" s="22">
        <f>G9*I9</f>
        <v>400000</v>
      </c>
      <c r="K9" s="22">
        <f>J9*20%</f>
        <v>80000</v>
      </c>
      <c r="L9" s="5"/>
    </row>
    <row r="10" spans="2:12" ht="28.5" customHeight="1" x14ac:dyDescent="0.3">
      <c r="B10" s="24">
        <f t="shared" ref="B10:B23" si="2">IF(D10&lt;&gt;"",MONTH($B$3),"")</f>
        <v>6</v>
      </c>
      <c r="C10" s="1">
        <f t="shared" ref="C10:C23" si="3">IF(D10&lt;&gt;"",DAY($B$3),"")</f>
        <v>17</v>
      </c>
      <c r="D10" s="37" t="s">
        <v>69</v>
      </c>
      <c r="E10" s="37"/>
      <c r="F10" s="1" t="str">
        <f t="shared" si="0"/>
        <v>전자책</v>
      </c>
      <c r="G10" s="59">
        <v>30</v>
      </c>
      <c r="H10" s="59"/>
      <c r="I10" s="21">
        <f t="shared" si="1"/>
        <v>11000</v>
      </c>
      <c r="J10" s="22">
        <f t="shared" ref="J10:J23" si="4">G10*I10</f>
        <v>330000</v>
      </c>
      <c r="K10" s="22">
        <f t="shared" ref="K10:K23" si="5">J10*20%</f>
        <v>66000</v>
      </c>
      <c r="L10" s="5"/>
    </row>
    <row r="11" spans="2:12" ht="28.5" customHeight="1" x14ac:dyDescent="0.3">
      <c r="B11" s="24">
        <f t="shared" si="2"/>
        <v>6</v>
      </c>
      <c r="C11" s="1">
        <f t="shared" si="3"/>
        <v>17</v>
      </c>
      <c r="D11" s="37" t="s">
        <v>68</v>
      </c>
      <c r="E11" s="37"/>
      <c r="F11" s="1" t="str">
        <f t="shared" si="0"/>
        <v>전자책</v>
      </c>
      <c r="G11" s="59">
        <v>40</v>
      </c>
      <c r="H11" s="59"/>
      <c r="I11" s="21">
        <f t="shared" si="1"/>
        <v>9000</v>
      </c>
      <c r="J11" s="22">
        <f t="shared" si="4"/>
        <v>360000</v>
      </c>
      <c r="K11" s="22">
        <f t="shared" si="5"/>
        <v>72000</v>
      </c>
      <c r="L11" s="5"/>
    </row>
    <row r="12" spans="2:12" ht="28.5" customHeight="1" x14ac:dyDescent="0.3">
      <c r="B12" s="24" t="str">
        <f t="shared" si="2"/>
        <v/>
      </c>
      <c r="C12" s="1" t="str">
        <f t="shared" si="3"/>
        <v/>
      </c>
      <c r="D12" s="37"/>
      <c r="E12" s="37"/>
      <c r="F12" s="1" t="str">
        <f t="shared" si="0"/>
        <v/>
      </c>
      <c r="G12" s="59"/>
      <c r="H12" s="59"/>
      <c r="I12" s="21">
        <f t="shared" si="1"/>
        <v>0</v>
      </c>
      <c r="J12" s="22">
        <f t="shared" si="4"/>
        <v>0</v>
      </c>
      <c r="K12" s="22">
        <f t="shared" si="5"/>
        <v>0</v>
      </c>
      <c r="L12" s="5"/>
    </row>
    <row r="13" spans="2:12" ht="28.5" customHeight="1" x14ac:dyDescent="0.3">
      <c r="B13" s="24" t="str">
        <f t="shared" si="2"/>
        <v/>
      </c>
      <c r="C13" s="1" t="str">
        <f t="shared" si="3"/>
        <v/>
      </c>
      <c r="D13" s="37"/>
      <c r="E13" s="37"/>
      <c r="F13" s="1" t="str">
        <f t="shared" si="0"/>
        <v/>
      </c>
      <c r="G13" s="59"/>
      <c r="H13" s="59"/>
      <c r="I13" s="21">
        <f t="shared" si="1"/>
        <v>0</v>
      </c>
      <c r="J13" s="22">
        <f t="shared" si="4"/>
        <v>0</v>
      </c>
      <c r="K13" s="22">
        <f t="shared" si="5"/>
        <v>0</v>
      </c>
      <c r="L13" s="5"/>
    </row>
    <row r="14" spans="2:12" ht="28.5" customHeight="1" x14ac:dyDescent="0.3">
      <c r="B14" s="24" t="str">
        <f t="shared" si="2"/>
        <v/>
      </c>
      <c r="C14" s="1" t="str">
        <f t="shared" si="3"/>
        <v/>
      </c>
      <c r="D14" s="37"/>
      <c r="E14" s="37"/>
      <c r="F14" s="1" t="str">
        <f t="shared" si="0"/>
        <v/>
      </c>
      <c r="G14" s="59"/>
      <c r="H14" s="59"/>
      <c r="I14" s="21">
        <f t="shared" si="1"/>
        <v>0</v>
      </c>
      <c r="J14" s="22">
        <f t="shared" si="4"/>
        <v>0</v>
      </c>
      <c r="K14" s="22">
        <f t="shared" si="5"/>
        <v>0</v>
      </c>
      <c r="L14" s="5"/>
    </row>
    <row r="15" spans="2:12" ht="28.5" customHeight="1" x14ac:dyDescent="0.3">
      <c r="B15" s="24" t="str">
        <f t="shared" si="2"/>
        <v/>
      </c>
      <c r="C15" s="1" t="str">
        <f t="shared" si="3"/>
        <v/>
      </c>
      <c r="D15" s="37"/>
      <c r="E15" s="37"/>
      <c r="F15" s="1" t="str">
        <f t="shared" si="0"/>
        <v/>
      </c>
      <c r="G15" s="59"/>
      <c r="H15" s="59"/>
      <c r="I15" s="21">
        <f t="shared" si="1"/>
        <v>0</v>
      </c>
      <c r="J15" s="22">
        <f t="shared" si="4"/>
        <v>0</v>
      </c>
      <c r="K15" s="22">
        <f t="shared" si="5"/>
        <v>0</v>
      </c>
      <c r="L15" s="5"/>
    </row>
    <row r="16" spans="2:12" ht="28.5" customHeight="1" x14ac:dyDescent="0.3">
      <c r="B16" s="24" t="str">
        <f t="shared" si="2"/>
        <v/>
      </c>
      <c r="C16" s="1" t="str">
        <f t="shared" si="3"/>
        <v/>
      </c>
      <c r="D16" s="37"/>
      <c r="E16" s="37"/>
      <c r="F16" s="1" t="str">
        <f t="shared" si="0"/>
        <v/>
      </c>
      <c r="G16" s="59"/>
      <c r="H16" s="59"/>
      <c r="I16" s="21">
        <f t="shared" si="1"/>
        <v>0</v>
      </c>
      <c r="J16" s="22">
        <f t="shared" si="4"/>
        <v>0</v>
      </c>
      <c r="K16" s="22">
        <f t="shared" si="5"/>
        <v>0</v>
      </c>
      <c r="L16" s="5"/>
    </row>
    <row r="17" spans="2:12" ht="28.5" customHeight="1" x14ac:dyDescent="0.3">
      <c r="B17" s="24" t="str">
        <f t="shared" si="2"/>
        <v/>
      </c>
      <c r="C17" s="1" t="str">
        <f t="shared" si="3"/>
        <v/>
      </c>
      <c r="D17" s="37"/>
      <c r="E17" s="37"/>
      <c r="F17" s="1" t="str">
        <f t="shared" si="0"/>
        <v/>
      </c>
      <c r="G17" s="59"/>
      <c r="H17" s="59"/>
      <c r="I17" s="21">
        <f t="shared" si="1"/>
        <v>0</v>
      </c>
      <c r="J17" s="22">
        <f t="shared" si="4"/>
        <v>0</v>
      </c>
      <c r="K17" s="22">
        <f t="shared" si="5"/>
        <v>0</v>
      </c>
      <c r="L17" s="5"/>
    </row>
    <row r="18" spans="2:12" ht="28.5" customHeight="1" x14ac:dyDescent="0.3">
      <c r="B18" s="24" t="str">
        <f t="shared" si="2"/>
        <v/>
      </c>
      <c r="C18" s="1" t="str">
        <f t="shared" si="3"/>
        <v/>
      </c>
      <c r="D18" s="37"/>
      <c r="E18" s="37"/>
      <c r="F18" s="1" t="str">
        <f t="shared" si="0"/>
        <v/>
      </c>
      <c r="G18" s="59"/>
      <c r="H18" s="59"/>
      <c r="I18" s="21">
        <f t="shared" si="1"/>
        <v>0</v>
      </c>
      <c r="J18" s="22">
        <f t="shared" si="4"/>
        <v>0</v>
      </c>
      <c r="K18" s="22">
        <f t="shared" si="5"/>
        <v>0</v>
      </c>
      <c r="L18" s="5"/>
    </row>
    <row r="19" spans="2:12" ht="28.5" customHeight="1" x14ac:dyDescent="0.3">
      <c r="B19" s="24" t="str">
        <f t="shared" si="2"/>
        <v/>
      </c>
      <c r="C19" s="1" t="str">
        <f t="shared" si="3"/>
        <v/>
      </c>
      <c r="D19" s="37"/>
      <c r="E19" s="37"/>
      <c r="F19" s="1" t="str">
        <f t="shared" si="0"/>
        <v/>
      </c>
      <c r="G19" s="59"/>
      <c r="H19" s="59"/>
      <c r="I19" s="21">
        <f t="shared" si="1"/>
        <v>0</v>
      </c>
      <c r="J19" s="22">
        <f t="shared" si="4"/>
        <v>0</v>
      </c>
      <c r="K19" s="22">
        <f t="shared" si="5"/>
        <v>0</v>
      </c>
      <c r="L19" s="5"/>
    </row>
    <row r="20" spans="2:12" ht="28.5" customHeight="1" x14ac:dyDescent="0.3">
      <c r="B20" s="24" t="str">
        <f t="shared" si="2"/>
        <v/>
      </c>
      <c r="C20" s="1" t="str">
        <f t="shared" si="3"/>
        <v/>
      </c>
      <c r="D20" s="37"/>
      <c r="E20" s="37"/>
      <c r="F20" s="1" t="str">
        <f t="shared" si="0"/>
        <v/>
      </c>
      <c r="G20" s="59"/>
      <c r="H20" s="59"/>
      <c r="I20" s="21">
        <f t="shared" si="1"/>
        <v>0</v>
      </c>
      <c r="J20" s="22">
        <f t="shared" si="4"/>
        <v>0</v>
      </c>
      <c r="K20" s="22">
        <f t="shared" si="5"/>
        <v>0</v>
      </c>
      <c r="L20" s="5"/>
    </row>
    <row r="21" spans="2:12" ht="28.5" customHeight="1" x14ac:dyDescent="0.3">
      <c r="B21" s="24" t="str">
        <f t="shared" si="2"/>
        <v/>
      </c>
      <c r="C21" s="1" t="str">
        <f t="shared" si="3"/>
        <v/>
      </c>
      <c r="D21" s="37"/>
      <c r="E21" s="37"/>
      <c r="F21" s="1" t="str">
        <f t="shared" si="0"/>
        <v/>
      </c>
      <c r="G21" s="59"/>
      <c r="H21" s="59"/>
      <c r="I21" s="21">
        <f t="shared" si="1"/>
        <v>0</v>
      </c>
      <c r="J21" s="22">
        <f t="shared" si="4"/>
        <v>0</v>
      </c>
      <c r="K21" s="22">
        <f t="shared" si="5"/>
        <v>0</v>
      </c>
      <c r="L21" s="5"/>
    </row>
    <row r="22" spans="2:12" ht="28.5" customHeight="1" x14ac:dyDescent="0.3">
      <c r="B22" s="24" t="str">
        <f t="shared" si="2"/>
        <v/>
      </c>
      <c r="C22" s="1" t="str">
        <f t="shared" si="3"/>
        <v/>
      </c>
      <c r="D22" s="37"/>
      <c r="E22" s="37"/>
      <c r="F22" s="1" t="str">
        <f t="shared" si="0"/>
        <v/>
      </c>
      <c r="G22" s="59"/>
      <c r="H22" s="59"/>
      <c r="I22" s="21">
        <f t="shared" si="1"/>
        <v>0</v>
      </c>
      <c r="J22" s="22">
        <f t="shared" si="4"/>
        <v>0</v>
      </c>
      <c r="K22" s="22">
        <f t="shared" si="5"/>
        <v>0</v>
      </c>
      <c r="L22" s="5"/>
    </row>
    <row r="23" spans="2:12" ht="28.5" customHeight="1" thickBot="1" x14ac:dyDescent="0.35">
      <c r="B23" s="24" t="str">
        <f t="shared" si="2"/>
        <v/>
      </c>
      <c r="C23" s="1" t="str">
        <f t="shared" si="3"/>
        <v/>
      </c>
      <c r="D23" s="71"/>
      <c r="E23" s="71"/>
      <c r="F23" s="1" t="str">
        <f t="shared" si="0"/>
        <v/>
      </c>
      <c r="G23" s="60"/>
      <c r="H23" s="60"/>
      <c r="I23" s="21">
        <f t="shared" si="1"/>
        <v>0</v>
      </c>
      <c r="J23" s="22">
        <f t="shared" si="4"/>
        <v>0</v>
      </c>
      <c r="K23" s="22">
        <f t="shared" si="5"/>
        <v>0</v>
      </c>
      <c r="L23" s="9"/>
    </row>
    <row r="24" spans="2:12" ht="28.5" customHeight="1" thickBot="1" x14ac:dyDescent="0.35">
      <c r="B24" s="61" t="s">
        <v>16</v>
      </c>
      <c r="C24" s="62"/>
      <c r="D24" s="62"/>
      <c r="E24" s="62"/>
      <c r="F24" s="62"/>
      <c r="G24" s="62"/>
      <c r="H24" s="62"/>
      <c r="I24" s="62"/>
      <c r="J24" s="23">
        <f>SUM(J9:J23)</f>
        <v>1090000</v>
      </c>
      <c r="K24" s="23">
        <f>SUM(K9:K23)</f>
        <v>218000</v>
      </c>
      <c r="L24" s="10"/>
    </row>
  </sheetData>
  <mergeCells count="48">
    <mergeCell ref="G22:H22"/>
    <mergeCell ref="G23:H23"/>
    <mergeCell ref="B24:I24"/>
    <mergeCell ref="B3:D3"/>
    <mergeCell ref="J4:L4"/>
    <mergeCell ref="J6:L6"/>
    <mergeCell ref="G16:H16"/>
    <mergeCell ref="G17:H17"/>
    <mergeCell ref="G18:H18"/>
    <mergeCell ref="G19:H19"/>
    <mergeCell ref="G20:H20"/>
    <mergeCell ref="G21:H21"/>
    <mergeCell ref="D22:E22"/>
    <mergeCell ref="D23:E23"/>
    <mergeCell ref="G8:H8"/>
    <mergeCell ref="G9:H9"/>
    <mergeCell ref="G10:H10"/>
    <mergeCell ref="G11:H11"/>
    <mergeCell ref="G12:H12"/>
    <mergeCell ref="G13:H13"/>
    <mergeCell ref="G14:H14"/>
    <mergeCell ref="G15:H15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9:E9"/>
    <mergeCell ref="B2:D2"/>
    <mergeCell ref="B4:B7"/>
    <mergeCell ref="H4:H7"/>
    <mergeCell ref="E2:L3"/>
    <mergeCell ref="C4:D4"/>
    <mergeCell ref="C5:D5"/>
    <mergeCell ref="C6:D6"/>
    <mergeCell ref="C7:D7"/>
    <mergeCell ref="E4:G4"/>
    <mergeCell ref="E5:G5"/>
    <mergeCell ref="E6:G6"/>
    <mergeCell ref="E7:G7"/>
    <mergeCell ref="D8:E8"/>
  </mergeCells>
  <phoneticPr fontId="2" type="noConversion"/>
  <dataValidations count="2">
    <dataValidation type="list" allowBlank="1" showInputMessage="1" showErrorMessage="1" sqref="E4:G4" xr:uid="{D2FC8967-482C-4A5F-91C8-3BF85842F180}">
      <formula1>상호</formula1>
    </dataValidation>
    <dataValidation type="list" allowBlank="1" showInputMessage="1" showErrorMessage="1" sqref="D9:E23" xr:uid="{F93B99E9-6D56-4E86-9E19-C12D4558A596}">
      <formula1>도서명</formula1>
    </dataValidation>
  </dataValidations>
  <printOptions horizontalCentered="1" verticalCentered="1"/>
  <pageMargins left="0.25" right="0.25" top="0.75" bottom="0.75" header="0.3" footer="0.3"/>
  <pageSetup paperSize="9" scale="8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84E4D-F52C-4A37-BCE0-F05947759859}">
  <sheetPr codeName="Sheet2"/>
  <dimension ref="B2:D13"/>
  <sheetViews>
    <sheetView zoomScaleNormal="100" workbookViewId="0">
      <selection activeCell="B27" sqref="B27"/>
    </sheetView>
  </sheetViews>
  <sheetFormatPr defaultRowHeight="16.5" x14ac:dyDescent="0.3"/>
  <cols>
    <col min="1" max="1" width="3.75" customWidth="1"/>
    <col min="2" max="2" width="23.75" customWidth="1"/>
    <col min="3" max="3" width="20.5" customWidth="1"/>
    <col min="4" max="4" width="43.75" customWidth="1"/>
  </cols>
  <sheetData>
    <row r="2" spans="2:4" ht="21.75" customHeight="1" x14ac:dyDescent="0.3">
      <c r="B2" s="15" t="s">
        <v>58</v>
      </c>
      <c r="C2" s="15" t="s">
        <v>54</v>
      </c>
      <c r="D2" s="15" t="s">
        <v>34</v>
      </c>
    </row>
    <row r="3" spans="2:4" ht="21.75" customHeight="1" x14ac:dyDescent="0.3">
      <c r="B3" s="3" t="s">
        <v>33</v>
      </c>
      <c r="C3" s="1" t="s">
        <v>43</v>
      </c>
      <c r="D3" s="3" t="s">
        <v>36</v>
      </c>
    </row>
    <row r="4" spans="2:4" ht="21.75" customHeight="1" x14ac:dyDescent="0.3">
      <c r="B4" s="3" t="s">
        <v>32</v>
      </c>
      <c r="C4" s="1" t="s">
        <v>44</v>
      </c>
      <c r="D4" s="3" t="s">
        <v>37</v>
      </c>
    </row>
    <row r="5" spans="2:4" ht="21.75" customHeight="1" x14ac:dyDescent="0.3">
      <c r="B5" s="3" t="s">
        <v>31</v>
      </c>
      <c r="C5" s="1" t="s">
        <v>45</v>
      </c>
      <c r="D5" s="3" t="s">
        <v>38</v>
      </c>
    </row>
    <row r="6" spans="2:4" ht="21.75" customHeight="1" x14ac:dyDescent="0.3">
      <c r="B6" s="3" t="s">
        <v>30</v>
      </c>
      <c r="C6" s="1" t="s">
        <v>46</v>
      </c>
      <c r="D6" s="3" t="s">
        <v>39</v>
      </c>
    </row>
    <row r="7" spans="2:4" ht="21.75" customHeight="1" x14ac:dyDescent="0.3">
      <c r="B7" s="3" t="s">
        <v>29</v>
      </c>
      <c r="C7" s="1" t="s">
        <v>47</v>
      </c>
      <c r="D7" s="3" t="s">
        <v>40</v>
      </c>
    </row>
    <row r="8" spans="2:4" ht="21.75" customHeight="1" x14ac:dyDescent="0.3">
      <c r="B8" s="3" t="s">
        <v>28</v>
      </c>
      <c r="C8" s="1" t="s">
        <v>48</v>
      </c>
      <c r="D8" s="3" t="s">
        <v>41</v>
      </c>
    </row>
    <row r="9" spans="2:4" ht="21.75" customHeight="1" x14ac:dyDescent="0.3">
      <c r="B9" s="3" t="s">
        <v>27</v>
      </c>
      <c r="C9" s="1" t="s">
        <v>49</v>
      </c>
      <c r="D9" s="3" t="s">
        <v>42</v>
      </c>
    </row>
    <row r="10" spans="2:4" ht="21.75" customHeight="1" x14ac:dyDescent="0.3">
      <c r="B10" s="3" t="s">
        <v>26</v>
      </c>
      <c r="C10" s="1" t="s">
        <v>50</v>
      </c>
      <c r="D10" s="3" t="s">
        <v>57</v>
      </c>
    </row>
    <row r="11" spans="2:4" ht="21.75" customHeight="1" x14ac:dyDescent="0.3">
      <c r="B11" s="3" t="s">
        <v>25</v>
      </c>
      <c r="C11" s="1" t="s">
        <v>51</v>
      </c>
      <c r="D11" s="3" t="s">
        <v>35</v>
      </c>
    </row>
    <row r="12" spans="2:4" ht="21.75" customHeight="1" x14ac:dyDescent="0.3">
      <c r="B12" s="3" t="s">
        <v>24</v>
      </c>
      <c r="C12" s="1" t="s">
        <v>53</v>
      </c>
      <c r="D12" s="3" t="s">
        <v>56</v>
      </c>
    </row>
    <row r="13" spans="2:4" ht="21.75" customHeight="1" x14ac:dyDescent="0.3">
      <c r="B13" s="3" t="s">
        <v>23</v>
      </c>
      <c r="C13" s="1" t="s">
        <v>52</v>
      </c>
      <c r="D13" s="3" t="s">
        <v>55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439B3-5A78-4419-BD54-9121B57BF6AD}">
  <sheetPr codeName="Sheet3"/>
  <dimension ref="B2:D16"/>
  <sheetViews>
    <sheetView workbookViewId="0">
      <selection activeCell="N34" sqref="N34"/>
    </sheetView>
  </sheetViews>
  <sheetFormatPr defaultRowHeight="16.5" x14ac:dyDescent="0.3"/>
  <cols>
    <col min="1" max="1" width="4.375" style="16" customWidth="1"/>
    <col min="2" max="2" width="28.625" style="16" bestFit="1" customWidth="1"/>
    <col min="3" max="16384" width="9" style="16"/>
  </cols>
  <sheetData>
    <row r="2" spans="2:4" x14ac:dyDescent="0.3">
      <c r="B2" s="19" t="s">
        <v>60</v>
      </c>
      <c r="C2" s="19" t="s">
        <v>65</v>
      </c>
      <c r="D2" s="19" t="s">
        <v>61</v>
      </c>
    </row>
    <row r="3" spans="2:4" x14ac:dyDescent="0.3">
      <c r="B3" s="17" t="s">
        <v>66</v>
      </c>
      <c r="C3" s="18">
        <v>16000</v>
      </c>
      <c r="D3" s="20" t="s">
        <v>63</v>
      </c>
    </row>
    <row r="4" spans="2:4" x14ac:dyDescent="0.3">
      <c r="B4" s="17" t="s">
        <v>68</v>
      </c>
      <c r="C4" s="18">
        <v>9000</v>
      </c>
      <c r="D4" s="20" t="s">
        <v>64</v>
      </c>
    </row>
    <row r="5" spans="2:4" x14ac:dyDescent="0.3">
      <c r="B5" s="17" t="s">
        <v>69</v>
      </c>
      <c r="C5" s="18">
        <v>11000</v>
      </c>
      <c r="D5" s="20" t="s">
        <v>64</v>
      </c>
    </row>
    <row r="6" spans="2:4" x14ac:dyDescent="0.3">
      <c r="B6" s="17" t="s">
        <v>67</v>
      </c>
      <c r="C6" s="18">
        <v>19500</v>
      </c>
      <c r="D6" s="20" t="s">
        <v>63</v>
      </c>
    </row>
    <row r="7" spans="2:4" x14ac:dyDescent="0.3">
      <c r="B7" s="17" t="s">
        <v>69</v>
      </c>
      <c r="C7" s="18">
        <v>16000</v>
      </c>
      <c r="D7" s="20" t="s">
        <v>63</v>
      </c>
    </row>
    <row r="8" spans="2:4" x14ac:dyDescent="0.3">
      <c r="B8" s="17" t="s">
        <v>68</v>
      </c>
      <c r="C8" s="18">
        <v>14000</v>
      </c>
      <c r="D8" s="20" t="s">
        <v>63</v>
      </c>
    </row>
    <row r="9" spans="2:4" x14ac:dyDescent="0.3">
      <c r="B9" s="17" t="s">
        <v>70</v>
      </c>
      <c r="C9" s="18">
        <v>20000</v>
      </c>
      <c r="D9" s="20" t="s">
        <v>63</v>
      </c>
    </row>
    <row r="10" spans="2:4" x14ac:dyDescent="0.3">
      <c r="B10" s="17" t="s">
        <v>71</v>
      </c>
      <c r="C10" s="18">
        <v>13000</v>
      </c>
      <c r="D10" s="20" t="s">
        <v>64</v>
      </c>
    </row>
    <row r="11" spans="2:4" x14ac:dyDescent="0.3">
      <c r="B11" s="17" t="s">
        <v>72</v>
      </c>
      <c r="C11" s="18">
        <v>19000</v>
      </c>
      <c r="D11" s="20" t="s">
        <v>64</v>
      </c>
    </row>
    <row r="12" spans="2:4" x14ac:dyDescent="0.3">
      <c r="B12" s="17" t="s">
        <v>71</v>
      </c>
      <c r="C12" s="18">
        <v>18800</v>
      </c>
      <c r="D12" s="20" t="s">
        <v>63</v>
      </c>
    </row>
    <row r="13" spans="2:4" x14ac:dyDescent="0.3">
      <c r="B13" s="17" t="s">
        <v>72</v>
      </c>
      <c r="C13" s="18">
        <v>30000</v>
      </c>
      <c r="D13" s="20" t="s">
        <v>63</v>
      </c>
    </row>
    <row r="14" spans="2:4" x14ac:dyDescent="0.3">
      <c r="B14" s="17" t="s">
        <v>73</v>
      </c>
      <c r="C14" s="18">
        <v>17000</v>
      </c>
      <c r="D14" s="20" t="s">
        <v>64</v>
      </c>
    </row>
    <row r="15" spans="2:4" x14ac:dyDescent="0.3">
      <c r="B15" s="17" t="s">
        <v>73</v>
      </c>
      <c r="C15" s="18">
        <v>25000</v>
      </c>
      <c r="D15" s="20" t="s">
        <v>63</v>
      </c>
    </row>
    <row r="16" spans="2:4" x14ac:dyDescent="0.3">
      <c r="B16" s="17" t="s">
        <v>74</v>
      </c>
      <c r="C16" s="18">
        <v>9500</v>
      </c>
      <c r="D16" s="20" t="s">
        <v>64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1CFA6-7B1F-47F3-88BC-5FAF779E8ED7}">
  <sheetPr codeName="Sheet4"/>
  <dimension ref="B2:H104"/>
  <sheetViews>
    <sheetView workbookViewId="0">
      <selection activeCell="B2" sqref="B2"/>
    </sheetView>
  </sheetViews>
  <sheetFormatPr defaultRowHeight="17.25" x14ac:dyDescent="0.3"/>
  <cols>
    <col min="1" max="1" width="4.625" style="26" customWidth="1"/>
    <col min="2" max="2" width="14.75" style="26" customWidth="1"/>
    <col min="3" max="3" width="24.375" style="26" customWidth="1"/>
    <col min="4" max="4" width="39.25" style="26" customWidth="1"/>
    <col min="5" max="5" width="12.125" style="26" customWidth="1"/>
    <col min="6" max="6" width="16" style="26" customWidth="1"/>
    <col min="7" max="7" width="11.875" style="26" customWidth="1"/>
    <col min="8" max="8" width="14.75" style="26" customWidth="1"/>
    <col min="9" max="9" width="9" style="26"/>
    <col min="10" max="10" width="15.25" style="26" bestFit="1" customWidth="1"/>
    <col min="11" max="16384" width="9" style="26"/>
  </cols>
  <sheetData>
    <row r="2" spans="2:8" x14ac:dyDescent="0.3">
      <c r="B2" s="27" t="s">
        <v>0</v>
      </c>
      <c r="C2" s="27" t="s">
        <v>83</v>
      </c>
      <c r="D2" s="27" t="s">
        <v>60</v>
      </c>
      <c r="E2" s="27" t="s">
        <v>65</v>
      </c>
      <c r="F2" s="27" t="s">
        <v>98</v>
      </c>
      <c r="G2" s="27" t="s">
        <v>14</v>
      </c>
      <c r="H2" s="27" t="s">
        <v>82</v>
      </c>
    </row>
    <row r="3" spans="2:8" x14ac:dyDescent="0.3">
      <c r="B3" s="32">
        <v>43846</v>
      </c>
      <c r="C3" s="3" t="s">
        <v>23</v>
      </c>
      <c r="D3" s="17" t="s">
        <v>66</v>
      </c>
      <c r="E3" s="28">
        <v>16000</v>
      </c>
      <c r="F3" s="29">
        <f t="shared" ref="F3:F34" si="0">E3*20%</f>
        <v>3200</v>
      </c>
      <c r="G3" s="31">
        <v>55</v>
      </c>
      <c r="H3" s="30">
        <f t="shared" ref="H3:H34" si="1">(E3-F3)*G3</f>
        <v>704000</v>
      </c>
    </row>
    <row r="4" spans="2:8" x14ac:dyDescent="0.3">
      <c r="B4" s="32">
        <v>43848</v>
      </c>
      <c r="C4" s="3" t="s">
        <v>32</v>
      </c>
      <c r="D4" s="17" t="s">
        <v>72</v>
      </c>
      <c r="E4" s="28">
        <v>19000</v>
      </c>
      <c r="F4" s="29">
        <f t="shared" si="0"/>
        <v>3800</v>
      </c>
      <c r="G4" s="31">
        <v>84</v>
      </c>
      <c r="H4" s="30">
        <f t="shared" si="1"/>
        <v>1276800</v>
      </c>
    </row>
    <row r="5" spans="2:8" x14ac:dyDescent="0.3">
      <c r="B5" s="32">
        <v>43854</v>
      </c>
      <c r="C5" s="3" t="s">
        <v>24</v>
      </c>
      <c r="D5" s="17" t="s">
        <v>66</v>
      </c>
      <c r="E5" s="28">
        <v>16000</v>
      </c>
      <c r="F5" s="29">
        <f t="shared" si="0"/>
        <v>3200</v>
      </c>
      <c r="G5" s="31">
        <v>58</v>
      </c>
      <c r="H5" s="30">
        <f t="shared" si="1"/>
        <v>742400</v>
      </c>
    </row>
    <row r="6" spans="2:8" x14ac:dyDescent="0.3">
      <c r="B6" s="32">
        <v>43861</v>
      </c>
      <c r="C6" s="3" t="s">
        <v>25</v>
      </c>
      <c r="D6" s="17" t="s">
        <v>72</v>
      </c>
      <c r="E6" s="28">
        <v>20000</v>
      </c>
      <c r="F6" s="29">
        <f t="shared" si="0"/>
        <v>4000</v>
      </c>
      <c r="G6" s="31">
        <v>68</v>
      </c>
      <c r="H6" s="30">
        <f t="shared" si="1"/>
        <v>1088000</v>
      </c>
    </row>
    <row r="7" spans="2:8" x14ac:dyDescent="0.3">
      <c r="B7" s="32">
        <v>43864</v>
      </c>
      <c r="C7" s="3" t="s">
        <v>27</v>
      </c>
      <c r="D7" s="17" t="s">
        <v>68</v>
      </c>
      <c r="E7" s="28">
        <v>9000</v>
      </c>
      <c r="F7" s="29">
        <f t="shared" si="0"/>
        <v>1800</v>
      </c>
      <c r="G7" s="31">
        <v>40</v>
      </c>
      <c r="H7" s="30">
        <f t="shared" si="1"/>
        <v>288000</v>
      </c>
    </row>
    <row r="8" spans="2:8" x14ac:dyDescent="0.3">
      <c r="B8" s="32">
        <v>43864</v>
      </c>
      <c r="C8" s="3" t="s">
        <v>24</v>
      </c>
      <c r="D8" s="17" t="s">
        <v>73</v>
      </c>
      <c r="E8" s="28">
        <v>17000</v>
      </c>
      <c r="F8" s="29">
        <f t="shared" si="0"/>
        <v>3400</v>
      </c>
      <c r="G8" s="31">
        <v>27</v>
      </c>
      <c r="H8" s="30">
        <f t="shared" si="1"/>
        <v>367200</v>
      </c>
    </row>
    <row r="9" spans="2:8" x14ac:dyDescent="0.3">
      <c r="B9" s="32">
        <v>43869</v>
      </c>
      <c r="C9" s="3" t="s">
        <v>25</v>
      </c>
      <c r="D9" s="17" t="s">
        <v>69</v>
      </c>
      <c r="E9" s="28">
        <v>11000</v>
      </c>
      <c r="F9" s="29">
        <f t="shared" si="0"/>
        <v>2200</v>
      </c>
      <c r="G9" s="31">
        <v>28</v>
      </c>
      <c r="H9" s="30">
        <f t="shared" si="1"/>
        <v>246400</v>
      </c>
    </row>
    <row r="10" spans="2:8" x14ac:dyDescent="0.3">
      <c r="B10" s="32">
        <v>43875</v>
      </c>
      <c r="C10" s="3" t="s">
        <v>28</v>
      </c>
      <c r="D10" s="17" t="s">
        <v>69</v>
      </c>
      <c r="E10" s="28">
        <v>20000</v>
      </c>
      <c r="F10" s="29">
        <f t="shared" si="0"/>
        <v>4000</v>
      </c>
      <c r="G10" s="31">
        <v>23</v>
      </c>
      <c r="H10" s="30">
        <f t="shared" si="1"/>
        <v>368000</v>
      </c>
    </row>
    <row r="11" spans="2:8" x14ac:dyDescent="0.3">
      <c r="B11" s="32">
        <v>43876</v>
      </c>
      <c r="C11" s="3" t="s">
        <v>29</v>
      </c>
      <c r="D11" s="17" t="s">
        <v>73</v>
      </c>
      <c r="E11" s="28">
        <v>17000</v>
      </c>
      <c r="F11" s="29">
        <f t="shared" si="0"/>
        <v>3400</v>
      </c>
      <c r="G11" s="31">
        <v>32</v>
      </c>
      <c r="H11" s="30">
        <f t="shared" si="1"/>
        <v>435200</v>
      </c>
    </row>
    <row r="12" spans="2:8" x14ac:dyDescent="0.3">
      <c r="B12" s="32">
        <v>43882</v>
      </c>
      <c r="C12" s="3" t="s">
        <v>32</v>
      </c>
      <c r="D12" s="17" t="s">
        <v>71</v>
      </c>
      <c r="E12" s="28">
        <v>13000</v>
      </c>
      <c r="F12" s="29">
        <f t="shared" si="0"/>
        <v>2600</v>
      </c>
      <c r="G12" s="31">
        <v>32</v>
      </c>
      <c r="H12" s="30">
        <f t="shared" si="1"/>
        <v>332800</v>
      </c>
    </row>
    <row r="13" spans="2:8" x14ac:dyDescent="0.3">
      <c r="B13" s="32">
        <v>43885</v>
      </c>
      <c r="C13" s="3" t="s">
        <v>24</v>
      </c>
      <c r="D13" s="17" t="s">
        <v>71</v>
      </c>
      <c r="E13" s="28">
        <v>20000</v>
      </c>
      <c r="F13" s="29">
        <f t="shared" si="0"/>
        <v>4000</v>
      </c>
      <c r="G13" s="31">
        <v>68</v>
      </c>
      <c r="H13" s="30">
        <f t="shared" si="1"/>
        <v>1088000</v>
      </c>
    </row>
    <row r="14" spans="2:8" x14ac:dyDescent="0.3">
      <c r="B14" s="32">
        <v>43893</v>
      </c>
      <c r="C14" s="3" t="s">
        <v>30</v>
      </c>
      <c r="D14" s="17" t="s">
        <v>69</v>
      </c>
      <c r="E14" s="28">
        <v>11000</v>
      </c>
      <c r="F14" s="29">
        <f t="shared" si="0"/>
        <v>2200</v>
      </c>
      <c r="G14" s="31">
        <v>52</v>
      </c>
      <c r="H14" s="30">
        <f t="shared" si="1"/>
        <v>457600</v>
      </c>
    </row>
    <row r="15" spans="2:8" x14ac:dyDescent="0.3">
      <c r="B15" s="32">
        <v>43899</v>
      </c>
      <c r="C15" s="3" t="s">
        <v>33</v>
      </c>
      <c r="D15" s="17" t="s">
        <v>69</v>
      </c>
      <c r="E15" s="28">
        <v>11000</v>
      </c>
      <c r="F15" s="29">
        <f t="shared" si="0"/>
        <v>2200</v>
      </c>
      <c r="G15" s="31">
        <v>31</v>
      </c>
      <c r="H15" s="30">
        <f t="shared" si="1"/>
        <v>272800</v>
      </c>
    </row>
    <row r="16" spans="2:8" x14ac:dyDescent="0.3">
      <c r="B16" s="32">
        <v>43903</v>
      </c>
      <c r="C16" s="3" t="s">
        <v>27</v>
      </c>
      <c r="D16" s="17" t="s">
        <v>68</v>
      </c>
      <c r="E16" s="28">
        <v>9000</v>
      </c>
      <c r="F16" s="29">
        <f t="shared" si="0"/>
        <v>1800</v>
      </c>
      <c r="G16" s="31">
        <v>32</v>
      </c>
      <c r="H16" s="30">
        <f t="shared" si="1"/>
        <v>230400</v>
      </c>
    </row>
    <row r="17" spans="2:8" x14ac:dyDescent="0.3">
      <c r="B17" s="32">
        <v>43906</v>
      </c>
      <c r="C17" s="3" t="s">
        <v>28</v>
      </c>
      <c r="D17" s="17" t="s">
        <v>67</v>
      </c>
      <c r="E17" s="28">
        <v>19500</v>
      </c>
      <c r="F17" s="29">
        <f t="shared" si="0"/>
        <v>3900</v>
      </c>
      <c r="G17" s="31">
        <v>35</v>
      </c>
      <c r="H17" s="30">
        <f t="shared" si="1"/>
        <v>546000</v>
      </c>
    </row>
    <row r="18" spans="2:8" x14ac:dyDescent="0.3">
      <c r="B18" s="32">
        <v>43907</v>
      </c>
      <c r="C18" s="3" t="s">
        <v>26</v>
      </c>
      <c r="D18" s="17" t="s">
        <v>71</v>
      </c>
      <c r="E18" s="28">
        <v>13000</v>
      </c>
      <c r="F18" s="29">
        <f t="shared" si="0"/>
        <v>2600</v>
      </c>
      <c r="G18" s="31">
        <v>32</v>
      </c>
      <c r="H18" s="30">
        <f t="shared" si="1"/>
        <v>332800</v>
      </c>
    </row>
    <row r="19" spans="2:8" x14ac:dyDescent="0.3">
      <c r="B19" s="32">
        <v>43911</v>
      </c>
      <c r="C19" s="3" t="s">
        <v>29</v>
      </c>
      <c r="D19" s="17" t="s">
        <v>71</v>
      </c>
      <c r="E19" s="28">
        <v>13000</v>
      </c>
      <c r="F19" s="29">
        <f t="shared" si="0"/>
        <v>2600</v>
      </c>
      <c r="G19" s="31">
        <v>39</v>
      </c>
      <c r="H19" s="30">
        <f t="shared" si="1"/>
        <v>405600</v>
      </c>
    </row>
    <row r="20" spans="2:8" x14ac:dyDescent="0.3">
      <c r="B20" s="32">
        <v>43931</v>
      </c>
      <c r="C20" s="3" t="s">
        <v>30</v>
      </c>
      <c r="D20" s="17" t="s">
        <v>67</v>
      </c>
      <c r="E20" s="28">
        <v>19500</v>
      </c>
      <c r="F20" s="29">
        <f t="shared" si="0"/>
        <v>3900</v>
      </c>
      <c r="G20" s="31">
        <v>36</v>
      </c>
      <c r="H20" s="30">
        <f t="shared" si="1"/>
        <v>561600</v>
      </c>
    </row>
    <row r="21" spans="2:8" x14ac:dyDescent="0.3">
      <c r="B21" s="32">
        <v>43935</v>
      </c>
      <c r="C21" s="3" t="s">
        <v>23</v>
      </c>
      <c r="D21" s="17" t="s">
        <v>71</v>
      </c>
      <c r="E21" s="28">
        <v>13000</v>
      </c>
      <c r="F21" s="29">
        <f t="shared" si="0"/>
        <v>2600</v>
      </c>
      <c r="G21" s="31">
        <v>28</v>
      </c>
      <c r="H21" s="30">
        <f t="shared" si="1"/>
        <v>291200</v>
      </c>
    </row>
    <row r="22" spans="2:8" x14ac:dyDescent="0.3">
      <c r="B22" s="32">
        <v>43941</v>
      </c>
      <c r="C22" s="3" t="s">
        <v>31</v>
      </c>
      <c r="D22" s="17" t="s">
        <v>112</v>
      </c>
      <c r="E22" s="28">
        <v>20000</v>
      </c>
      <c r="F22" s="29">
        <f t="shared" si="0"/>
        <v>4000</v>
      </c>
      <c r="G22" s="31">
        <v>150</v>
      </c>
      <c r="H22" s="30">
        <f t="shared" si="1"/>
        <v>2400000</v>
      </c>
    </row>
    <row r="23" spans="2:8" x14ac:dyDescent="0.3">
      <c r="B23" s="32">
        <v>43949</v>
      </c>
      <c r="C23" s="3" t="s">
        <v>23</v>
      </c>
      <c r="D23" s="17" t="s">
        <v>72</v>
      </c>
      <c r="E23" s="28">
        <v>19000</v>
      </c>
      <c r="F23" s="29">
        <f t="shared" si="0"/>
        <v>3800</v>
      </c>
      <c r="G23" s="31">
        <v>65</v>
      </c>
      <c r="H23" s="30">
        <f t="shared" si="1"/>
        <v>988000</v>
      </c>
    </row>
    <row r="24" spans="2:8" x14ac:dyDescent="0.3">
      <c r="B24" s="32">
        <v>43953</v>
      </c>
      <c r="C24" s="3" t="s">
        <v>27</v>
      </c>
      <c r="D24" s="17" t="s">
        <v>68</v>
      </c>
      <c r="E24" s="28">
        <v>9000</v>
      </c>
      <c r="F24" s="29">
        <f t="shared" si="0"/>
        <v>1800</v>
      </c>
      <c r="G24" s="31">
        <v>26</v>
      </c>
      <c r="H24" s="30">
        <f t="shared" si="1"/>
        <v>187200</v>
      </c>
    </row>
    <row r="25" spans="2:8" x14ac:dyDescent="0.3">
      <c r="B25" s="32">
        <v>43959</v>
      </c>
      <c r="C25" s="3" t="s">
        <v>28</v>
      </c>
      <c r="D25" s="17" t="s">
        <v>68</v>
      </c>
      <c r="E25" s="28">
        <v>20000</v>
      </c>
      <c r="F25" s="29">
        <f t="shared" si="0"/>
        <v>4000</v>
      </c>
      <c r="G25" s="31">
        <v>68</v>
      </c>
      <c r="H25" s="30">
        <f t="shared" si="1"/>
        <v>1088000</v>
      </c>
    </row>
    <row r="26" spans="2:8" x14ac:dyDescent="0.3">
      <c r="B26" s="32">
        <v>43959</v>
      </c>
      <c r="C26" s="3" t="s">
        <v>29</v>
      </c>
      <c r="D26" s="17" t="s">
        <v>66</v>
      </c>
      <c r="E26" s="28">
        <v>20000</v>
      </c>
      <c r="F26" s="29">
        <f t="shared" si="0"/>
        <v>4000</v>
      </c>
      <c r="G26" s="31">
        <v>58</v>
      </c>
      <c r="H26" s="30">
        <f t="shared" si="1"/>
        <v>928000</v>
      </c>
    </row>
    <row r="27" spans="2:8" x14ac:dyDescent="0.3">
      <c r="B27" s="32">
        <v>43961</v>
      </c>
      <c r="C27" s="3" t="s">
        <v>33</v>
      </c>
      <c r="D27" s="17" t="s">
        <v>71</v>
      </c>
      <c r="E27" s="28">
        <v>13000</v>
      </c>
      <c r="F27" s="29">
        <f t="shared" si="0"/>
        <v>2600</v>
      </c>
      <c r="G27" s="31">
        <v>36</v>
      </c>
      <c r="H27" s="30">
        <f t="shared" si="1"/>
        <v>374400</v>
      </c>
    </row>
    <row r="28" spans="2:8" x14ac:dyDescent="0.3">
      <c r="B28" s="32">
        <v>43961</v>
      </c>
      <c r="C28" s="3" t="s">
        <v>30</v>
      </c>
      <c r="D28" s="17" t="s">
        <v>72</v>
      </c>
      <c r="E28" s="28">
        <v>19000</v>
      </c>
      <c r="F28" s="29">
        <f t="shared" si="0"/>
        <v>3800</v>
      </c>
      <c r="G28" s="31">
        <v>24</v>
      </c>
      <c r="H28" s="30">
        <f t="shared" si="1"/>
        <v>364800</v>
      </c>
    </row>
    <row r="29" spans="2:8" x14ac:dyDescent="0.3">
      <c r="B29" s="32">
        <v>43966</v>
      </c>
      <c r="C29" s="3" t="s">
        <v>28</v>
      </c>
      <c r="D29" s="17" t="s">
        <v>73</v>
      </c>
      <c r="E29" s="28">
        <v>17000</v>
      </c>
      <c r="F29" s="29">
        <f t="shared" si="0"/>
        <v>3400</v>
      </c>
      <c r="G29" s="31">
        <v>84</v>
      </c>
      <c r="H29" s="30">
        <f t="shared" si="1"/>
        <v>1142400</v>
      </c>
    </row>
    <row r="30" spans="2:8" x14ac:dyDescent="0.3">
      <c r="B30" s="32">
        <v>43966</v>
      </c>
      <c r="C30" s="3" t="s">
        <v>32</v>
      </c>
      <c r="D30" s="17" t="s">
        <v>74</v>
      </c>
      <c r="E30" s="28">
        <v>9500</v>
      </c>
      <c r="F30" s="29">
        <f t="shared" si="0"/>
        <v>1900</v>
      </c>
      <c r="G30" s="31">
        <v>40</v>
      </c>
      <c r="H30" s="30">
        <f t="shared" si="1"/>
        <v>304000</v>
      </c>
    </row>
    <row r="31" spans="2:8" x14ac:dyDescent="0.3">
      <c r="B31" s="32">
        <v>43968</v>
      </c>
      <c r="C31" s="3" t="s">
        <v>32</v>
      </c>
      <c r="D31" s="17" t="s">
        <v>70</v>
      </c>
      <c r="E31" s="28">
        <v>20000</v>
      </c>
      <c r="F31" s="29">
        <f t="shared" si="0"/>
        <v>4000</v>
      </c>
      <c r="G31" s="31">
        <v>140</v>
      </c>
      <c r="H31" s="30">
        <f t="shared" si="1"/>
        <v>2240000</v>
      </c>
    </row>
    <row r="32" spans="2:8" x14ac:dyDescent="0.3">
      <c r="B32" s="32">
        <v>43979</v>
      </c>
      <c r="C32" s="3" t="s">
        <v>24</v>
      </c>
      <c r="D32" s="17" t="s">
        <v>68</v>
      </c>
      <c r="E32" s="28">
        <v>20000</v>
      </c>
      <c r="F32" s="29">
        <f t="shared" si="0"/>
        <v>4000</v>
      </c>
      <c r="G32" s="31">
        <v>23</v>
      </c>
      <c r="H32" s="30">
        <f t="shared" si="1"/>
        <v>368000</v>
      </c>
    </row>
    <row r="33" spans="2:8" x14ac:dyDescent="0.3">
      <c r="B33" s="32">
        <v>43994</v>
      </c>
      <c r="C33" s="3" t="s">
        <v>33</v>
      </c>
      <c r="D33" s="17" t="s">
        <v>72</v>
      </c>
      <c r="E33" s="28">
        <v>19000</v>
      </c>
      <c r="F33" s="29">
        <f t="shared" si="0"/>
        <v>3800</v>
      </c>
      <c r="G33" s="31">
        <v>20</v>
      </c>
      <c r="H33" s="30">
        <f t="shared" si="1"/>
        <v>304000</v>
      </c>
    </row>
    <row r="34" spans="2:8" x14ac:dyDescent="0.3">
      <c r="B34" s="32">
        <v>43997</v>
      </c>
      <c r="C34" s="3" t="s">
        <v>30</v>
      </c>
      <c r="D34" s="17" t="s">
        <v>69</v>
      </c>
      <c r="E34" s="28">
        <v>11000</v>
      </c>
      <c r="F34" s="29">
        <f t="shared" si="0"/>
        <v>2200</v>
      </c>
      <c r="G34" s="31">
        <v>40</v>
      </c>
      <c r="H34" s="30">
        <f t="shared" si="1"/>
        <v>352000</v>
      </c>
    </row>
    <row r="35" spans="2:8" x14ac:dyDescent="0.3">
      <c r="B35" s="32">
        <v>44008</v>
      </c>
      <c r="C35" s="3" t="s">
        <v>23</v>
      </c>
      <c r="D35" s="17" t="s">
        <v>68</v>
      </c>
      <c r="E35" s="28">
        <v>30000</v>
      </c>
      <c r="F35" s="29">
        <f t="shared" ref="F35:F66" si="2">E35*20%</f>
        <v>6000</v>
      </c>
      <c r="G35" s="31">
        <v>57</v>
      </c>
      <c r="H35" s="30">
        <f t="shared" ref="H35:H66" si="3">(E35-F35)*G35</f>
        <v>1368000</v>
      </c>
    </row>
    <row r="36" spans="2:8" x14ac:dyDescent="0.3">
      <c r="B36" s="32">
        <v>44010</v>
      </c>
      <c r="C36" s="3" t="s">
        <v>26</v>
      </c>
      <c r="D36" s="17" t="s">
        <v>73</v>
      </c>
      <c r="E36" s="28">
        <v>17000</v>
      </c>
      <c r="F36" s="29">
        <f t="shared" si="2"/>
        <v>3400</v>
      </c>
      <c r="G36" s="31">
        <v>59</v>
      </c>
      <c r="H36" s="30">
        <f t="shared" si="3"/>
        <v>802400</v>
      </c>
    </row>
    <row r="37" spans="2:8" x14ac:dyDescent="0.3">
      <c r="B37" s="32">
        <v>44015</v>
      </c>
      <c r="C37" s="3" t="s">
        <v>30</v>
      </c>
      <c r="D37" s="17" t="s">
        <v>69</v>
      </c>
      <c r="E37" s="28">
        <v>11000</v>
      </c>
      <c r="F37" s="29">
        <f t="shared" si="2"/>
        <v>2200</v>
      </c>
      <c r="G37" s="31">
        <v>36</v>
      </c>
      <c r="H37" s="30">
        <f t="shared" si="3"/>
        <v>316800</v>
      </c>
    </row>
    <row r="38" spans="2:8" x14ac:dyDescent="0.3">
      <c r="B38" s="32">
        <v>44015</v>
      </c>
      <c r="C38" s="3" t="s">
        <v>28</v>
      </c>
      <c r="D38" s="17" t="s">
        <v>66</v>
      </c>
      <c r="E38" s="28">
        <v>16000</v>
      </c>
      <c r="F38" s="29">
        <f t="shared" si="2"/>
        <v>3200</v>
      </c>
      <c r="G38" s="31">
        <v>31</v>
      </c>
      <c r="H38" s="30">
        <f t="shared" si="3"/>
        <v>396800</v>
      </c>
    </row>
    <row r="39" spans="2:8" x14ac:dyDescent="0.3">
      <c r="B39" s="32">
        <v>44016</v>
      </c>
      <c r="C39" s="3" t="s">
        <v>32</v>
      </c>
      <c r="D39" s="17" t="s">
        <v>74</v>
      </c>
      <c r="E39" s="28">
        <v>9500</v>
      </c>
      <c r="F39" s="29">
        <f t="shared" si="2"/>
        <v>1900</v>
      </c>
      <c r="G39" s="31">
        <v>44</v>
      </c>
      <c r="H39" s="30">
        <f t="shared" si="3"/>
        <v>334400</v>
      </c>
    </row>
    <row r="40" spans="2:8" x14ac:dyDescent="0.3">
      <c r="B40" s="32">
        <v>44017</v>
      </c>
      <c r="C40" s="3" t="s">
        <v>29</v>
      </c>
      <c r="D40" s="17" t="s">
        <v>72</v>
      </c>
      <c r="E40" s="28">
        <v>19000</v>
      </c>
      <c r="F40" s="29">
        <f t="shared" si="2"/>
        <v>3800</v>
      </c>
      <c r="G40" s="31">
        <v>68</v>
      </c>
      <c r="H40" s="30">
        <f t="shared" si="3"/>
        <v>1033600</v>
      </c>
    </row>
    <row r="41" spans="2:8" x14ac:dyDescent="0.3">
      <c r="B41" s="32">
        <v>44017</v>
      </c>
      <c r="C41" s="3" t="s">
        <v>27</v>
      </c>
      <c r="D41" s="17" t="s">
        <v>73</v>
      </c>
      <c r="E41" s="28">
        <v>11000</v>
      </c>
      <c r="F41" s="29">
        <f t="shared" si="2"/>
        <v>2200</v>
      </c>
      <c r="G41" s="31">
        <v>46</v>
      </c>
      <c r="H41" s="30">
        <f t="shared" si="3"/>
        <v>404800</v>
      </c>
    </row>
    <row r="42" spans="2:8" x14ac:dyDescent="0.3">
      <c r="B42" s="32">
        <v>44022</v>
      </c>
      <c r="C42" s="3" t="s">
        <v>26</v>
      </c>
      <c r="D42" s="17" t="s">
        <v>71</v>
      </c>
      <c r="E42" s="28">
        <v>13000</v>
      </c>
      <c r="F42" s="29">
        <f t="shared" si="2"/>
        <v>2600</v>
      </c>
      <c r="G42" s="31">
        <v>32</v>
      </c>
      <c r="H42" s="30">
        <f t="shared" si="3"/>
        <v>332800</v>
      </c>
    </row>
    <row r="43" spans="2:8" x14ac:dyDescent="0.3">
      <c r="B43" s="32">
        <v>44022</v>
      </c>
      <c r="C43" s="3" t="s">
        <v>33</v>
      </c>
      <c r="D43" s="17" t="s">
        <v>72</v>
      </c>
      <c r="E43" s="28">
        <v>25000</v>
      </c>
      <c r="F43" s="29">
        <f t="shared" si="2"/>
        <v>5000</v>
      </c>
      <c r="G43" s="31">
        <v>36</v>
      </c>
      <c r="H43" s="30">
        <f t="shared" si="3"/>
        <v>720000</v>
      </c>
    </row>
    <row r="44" spans="2:8" x14ac:dyDescent="0.3">
      <c r="B44" s="32">
        <v>44023</v>
      </c>
      <c r="C44" s="3" t="s">
        <v>25</v>
      </c>
      <c r="D44" s="17" t="s">
        <v>74</v>
      </c>
      <c r="E44" s="28">
        <v>20000</v>
      </c>
      <c r="F44" s="29">
        <f t="shared" si="2"/>
        <v>4000</v>
      </c>
      <c r="G44" s="31">
        <v>84</v>
      </c>
      <c r="H44" s="30">
        <f t="shared" si="3"/>
        <v>1344000</v>
      </c>
    </row>
    <row r="45" spans="2:8" x14ac:dyDescent="0.3">
      <c r="B45" s="32">
        <v>44024</v>
      </c>
      <c r="C45" s="3" t="s">
        <v>29</v>
      </c>
      <c r="D45" s="17" t="s">
        <v>73</v>
      </c>
      <c r="E45" s="28">
        <v>17000</v>
      </c>
      <c r="F45" s="29">
        <f t="shared" si="2"/>
        <v>3400</v>
      </c>
      <c r="G45" s="31">
        <v>32</v>
      </c>
      <c r="H45" s="30">
        <f t="shared" si="3"/>
        <v>435200</v>
      </c>
    </row>
    <row r="46" spans="2:8" x14ac:dyDescent="0.3">
      <c r="B46" s="32">
        <v>44030</v>
      </c>
      <c r="C46" s="3" t="s">
        <v>24</v>
      </c>
      <c r="D46" s="17" t="s">
        <v>68</v>
      </c>
      <c r="E46" s="28">
        <v>9000</v>
      </c>
      <c r="F46" s="29">
        <f t="shared" si="2"/>
        <v>1800</v>
      </c>
      <c r="G46" s="31">
        <v>69</v>
      </c>
      <c r="H46" s="30">
        <f t="shared" si="3"/>
        <v>496800</v>
      </c>
    </row>
    <row r="47" spans="2:8" x14ac:dyDescent="0.3">
      <c r="B47" s="32">
        <v>44036</v>
      </c>
      <c r="C47" s="3" t="s">
        <v>31</v>
      </c>
      <c r="D47" s="17" t="s">
        <v>67</v>
      </c>
      <c r="E47" s="28">
        <v>19500</v>
      </c>
      <c r="F47" s="29">
        <f t="shared" si="2"/>
        <v>3900</v>
      </c>
      <c r="G47" s="31">
        <v>68</v>
      </c>
      <c r="H47" s="30">
        <f t="shared" si="3"/>
        <v>1060800</v>
      </c>
    </row>
    <row r="48" spans="2:8" x14ac:dyDescent="0.3">
      <c r="B48" s="32">
        <v>44037</v>
      </c>
      <c r="C48" s="3" t="s">
        <v>33</v>
      </c>
      <c r="D48" s="17" t="s">
        <v>73</v>
      </c>
      <c r="E48" s="28">
        <v>17000</v>
      </c>
      <c r="F48" s="29">
        <f t="shared" si="2"/>
        <v>3400</v>
      </c>
      <c r="G48" s="31">
        <v>44</v>
      </c>
      <c r="H48" s="30">
        <f t="shared" si="3"/>
        <v>598400</v>
      </c>
    </row>
    <row r="49" spans="2:8" x14ac:dyDescent="0.3">
      <c r="B49" s="32">
        <v>44037</v>
      </c>
      <c r="C49" s="3" t="s">
        <v>24</v>
      </c>
      <c r="D49" s="17" t="s">
        <v>66</v>
      </c>
      <c r="E49" s="28">
        <v>16000</v>
      </c>
      <c r="F49" s="29">
        <f t="shared" si="2"/>
        <v>3200</v>
      </c>
      <c r="G49" s="31">
        <v>36</v>
      </c>
      <c r="H49" s="30">
        <f t="shared" si="3"/>
        <v>460800</v>
      </c>
    </row>
    <row r="50" spans="2:8" x14ac:dyDescent="0.3">
      <c r="B50" s="32">
        <v>44038</v>
      </c>
      <c r="C50" s="3" t="s">
        <v>30</v>
      </c>
      <c r="D50" s="17" t="s">
        <v>71</v>
      </c>
      <c r="E50" s="28">
        <v>13000</v>
      </c>
      <c r="F50" s="29">
        <f t="shared" si="2"/>
        <v>2600</v>
      </c>
      <c r="G50" s="31">
        <v>44</v>
      </c>
      <c r="H50" s="30">
        <f t="shared" si="3"/>
        <v>457600</v>
      </c>
    </row>
    <row r="51" spans="2:8" x14ac:dyDescent="0.3">
      <c r="B51" s="32">
        <v>44043</v>
      </c>
      <c r="C51" s="3" t="s">
        <v>24</v>
      </c>
      <c r="D51" s="17" t="s">
        <v>69</v>
      </c>
      <c r="E51" s="28">
        <v>11000</v>
      </c>
      <c r="F51" s="29">
        <f t="shared" si="2"/>
        <v>2200</v>
      </c>
      <c r="G51" s="31">
        <v>27</v>
      </c>
      <c r="H51" s="30">
        <f t="shared" si="3"/>
        <v>237600</v>
      </c>
    </row>
    <row r="52" spans="2:8" x14ac:dyDescent="0.3">
      <c r="B52" s="32">
        <v>44043</v>
      </c>
      <c r="C52" s="3" t="s">
        <v>33</v>
      </c>
      <c r="D52" s="17" t="s">
        <v>71</v>
      </c>
      <c r="E52" s="28">
        <v>13000</v>
      </c>
      <c r="F52" s="29">
        <f t="shared" si="2"/>
        <v>2600</v>
      </c>
      <c r="G52" s="31">
        <v>58</v>
      </c>
      <c r="H52" s="30">
        <f t="shared" si="3"/>
        <v>603200</v>
      </c>
    </row>
    <row r="53" spans="2:8" x14ac:dyDescent="0.3">
      <c r="B53" s="32">
        <v>44043</v>
      </c>
      <c r="C53" s="3" t="s">
        <v>23</v>
      </c>
      <c r="D53" s="17" t="s">
        <v>68</v>
      </c>
      <c r="E53" s="28">
        <v>20000</v>
      </c>
      <c r="F53" s="29">
        <f t="shared" si="2"/>
        <v>4000</v>
      </c>
      <c r="G53" s="31">
        <v>32</v>
      </c>
      <c r="H53" s="30">
        <f t="shared" si="3"/>
        <v>512000</v>
      </c>
    </row>
    <row r="54" spans="2:8" x14ac:dyDescent="0.3">
      <c r="B54" s="32">
        <v>44047</v>
      </c>
      <c r="C54" s="3" t="s">
        <v>25</v>
      </c>
      <c r="D54" s="17" t="s">
        <v>69</v>
      </c>
      <c r="E54" s="28">
        <v>11000</v>
      </c>
      <c r="F54" s="29">
        <f t="shared" si="2"/>
        <v>2200</v>
      </c>
      <c r="G54" s="31">
        <v>27</v>
      </c>
      <c r="H54" s="30">
        <f t="shared" si="3"/>
        <v>237600</v>
      </c>
    </row>
    <row r="55" spans="2:8" x14ac:dyDescent="0.3">
      <c r="B55" s="32">
        <v>44047</v>
      </c>
      <c r="C55" s="3" t="s">
        <v>31</v>
      </c>
      <c r="D55" s="17" t="s">
        <v>68</v>
      </c>
      <c r="E55" s="28">
        <v>9000</v>
      </c>
      <c r="F55" s="29">
        <f t="shared" si="2"/>
        <v>1800</v>
      </c>
      <c r="G55" s="31">
        <v>27</v>
      </c>
      <c r="H55" s="30">
        <f t="shared" si="3"/>
        <v>194400</v>
      </c>
    </row>
    <row r="56" spans="2:8" x14ac:dyDescent="0.3">
      <c r="B56" s="32">
        <v>44051</v>
      </c>
      <c r="C56" s="3" t="s">
        <v>32</v>
      </c>
      <c r="D56" s="17" t="s">
        <v>73</v>
      </c>
      <c r="E56" s="28">
        <v>17000</v>
      </c>
      <c r="F56" s="29">
        <f t="shared" si="2"/>
        <v>3400</v>
      </c>
      <c r="G56" s="31">
        <v>45</v>
      </c>
      <c r="H56" s="30">
        <f t="shared" si="3"/>
        <v>612000</v>
      </c>
    </row>
    <row r="57" spans="2:8" x14ac:dyDescent="0.3">
      <c r="B57" s="32">
        <v>44057</v>
      </c>
      <c r="C57" s="3" t="s">
        <v>23</v>
      </c>
      <c r="D57" s="17" t="s">
        <v>70</v>
      </c>
      <c r="E57" s="28">
        <v>20000</v>
      </c>
      <c r="F57" s="29">
        <f t="shared" si="2"/>
        <v>4000</v>
      </c>
      <c r="G57" s="31">
        <v>60</v>
      </c>
      <c r="H57" s="30">
        <f t="shared" si="3"/>
        <v>960000</v>
      </c>
    </row>
    <row r="58" spans="2:8" x14ac:dyDescent="0.3">
      <c r="B58" s="32">
        <v>44058</v>
      </c>
      <c r="C58" s="3" t="s">
        <v>23</v>
      </c>
      <c r="D58" s="17" t="s">
        <v>71</v>
      </c>
      <c r="E58" s="28">
        <v>13000</v>
      </c>
      <c r="F58" s="29">
        <f t="shared" si="2"/>
        <v>2600</v>
      </c>
      <c r="G58" s="31">
        <v>46</v>
      </c>
      <c r="H58" s="30">
        <f t="shared" si="3"/>
        <v>478400</v>
      </c>
    </row>
    <row r="59" spans="2:8" x14ac:dyDescent="0.3">
      <c r="B59" s="32">
        <v>44059</v>
      </c>
      <c r="C59" s="3" t="s">
        <v>30</v>
      </c>
      <c r="D59" s="17" t="s">
        <v>69</v>
      </c>
      <c r="E59" s="28">
        <v>11000</v>
      </c>
      <c r="F59" s="29">
        <f t="shared" si="2"/>
        <v>2200</v>
      </c>
      <c r="G59" s="31">
        <v>26</v>
      </c>
      <c r="H59" s="30">
        <f t="shared" si="3"/>
        <v>228800</v>
      </c>
    </row>
    <row r="60" spans="2:8" x14ac:dyDescent="0.3">
      <c r="B60" s="32">
        <v>44065</v>
      </c>
      <c r="C60" s="3" t="s">
        <v>26</v>
      </c>
      <c r="D60" s="17" t="s">
        <v>69</v>
      </c>
      <c r="E60" s="28">
        <v>20000</v>
      </c>
      <c r="F60" s="29">
        <f t="shared" si="2"/>
        <v>4000</v>
      </c>
      <c r="G60" s="31">
        <v>68</v>
      </c>
      <c r="H60" s="30">
        <f t="shared" si="3"/>
        <v>1088000</v>
      </c>
    </row>
    <row r="61" spans="2:8" x14ac:dyDescent="0.3">
      <c r="B61" s="32">
        <v>44066</v>
      </c>
      <c r="C61" s="3" t="s">
        <v>28</v>
      </c>
      <c r="D61" s="17" t="s">
        <v>72</v>
      </c>
      <c r="E61" s="28">
        <v>19000</v>
      </c>
      <c r="F61" s="29">
        <f t="shared" si="2"/>
        <v>3800</v>
      </c>
      <c r="G61" s="31">
        <v>36</v>
      </c>
      <c r="H61" s="30">
        <f t="shared" si="3"/>
        <v>547200</v>
      </c>
    </row>
    <row r="62" spans="2:8" x14ac:dyDescent="0.3">
      <c r="B62" s="32">
        <v>44074</v>
      </c>
      <c r="C62" s="3" t="s">
        <v>32</v>
      </c>
      <c r="D62" s="17" t="s">
        <v>70</v>
      </c>
      <c r="E62" s="28">
        <v>20000</v>
      </c>
      <c r="F62" s="29">
        <f t="shared" si="2"/>
        <v>4000</v>
      </c>
      <c r="G62" s="31">
        <v>84</v>
      </c>
      <c r="H62" s="30">
        <f t="shared" si="3"/>
        <v>1344000</v>
      </c>
    </row>
    <row r="63" spans="2:8" x14ac:dyDescent="0.3">
      <c r="B63" s="32">
        <v>44075</v>
      </c>
      <c r="C63" s="3" t="s">
        <v>24</v>
      </c>
      <c r="D63" s="17" t="s">
        <v>71</v>
      </c>
      <c r="E63" s="28">
        <v>13000</v>
      </c>
      <c r="F63" s="29">
        <f t="shared" si="2"/>
        <v>2600</v>
      </c>
      <c r="G63" s="31">
        <v>40</v>
      </c>
      <c r="H63" s="30">
        <f t="shared" si="3"/>
        <v>416000</v>
      </c>
    </row>
    <row r="64" spans="2:8" x14ac:dyDescent="0.3">
      <c r="B64" s="32">
        <v>44078</v>
      </c>
      <c r="C64" s="3" t="s">
        <v>29</v>
      </c>
      <c r="D64" s="17" t="s">
        <v>68</v>
      </c>
      <c r="E64" s="28">
        <v>20000</v>
      </c>
      <c r="F64" s="29">
        <f t="shared" si="2"/>
        <v>4000</v>
      </c>
      <c r="G64" s="31">
        <v>23</v>
      </c>
      <c r="H64" s="30">
        <f t="shared" si="3"/>
        <v>368000</v>
      </c>
    </row>
    <row r="65" spans="2:8" x14ac:dyDescent="0.3">
      <c r="B65" s="32">
        <v>44082</v>
      </c>
      <c r="C65" s="3" t="s">
        <v>31</v>
      </c>
      <c r="D65" s="17" t="s">
        <v>73</v>
      </c>
      <c r="E65" s="28">
        <v>20000</v>
      </c>
      <c r="F65" s="29">
        <f t="shared" si="2"/>
        <v>4000</v>
      </c>
      <c r="G65" s="31">
        <v>58</v>
      </c>
      <c r="H65" s="30">
        <f t="shared" si="3"/>
        <v>928000</v>
      </c>
    </row>
    <row r="66" spans="2:8" x14ac:dyDescent="0.3">
      <c r="B66" s="32">
        <v>44085</v>
      </c>
      <c r="C66" s="3" t="s">
        <v>33</v>
      </c>
      <c r="D66" s="17" t="s">
        <v>66</v>
      </c>
      <c r="E66" s="28">
        <v>16000</v>
      </c>
      <c r="F66" s="29">
        <f t="shared" si="2"/>
        <v>3200</v>
      </c>
      <c r="G66" s="31">
        <v>24</v>
      </c>
      <c r="H66" s="30">
        <f t="shared" si="3"/>
        <v>307200</v>
      </c>
    </row>
    <row r="67" spans="2:8" x14ac:dyDescent="0.3">
      <c r="B67" s="32">
        <v>44086</v>
      </c>
      <c r="C67" s="3" t="s">
        <v>26</v>
      </c>
      <c r="D67" s="17" t="s">
        <v>71</v>
      </c>
      <c r="E67" s="28">
        <v>13000</v>
      </c>
      <c r="F67" s="29">
        <f t="shared" ref="F67:F98" si="4">E67*20%</f>
        <v>2600</v>
      </c>
      <c r="G67" s="31">
        <v>45</v>
      </c>
      <c r="H67" s="30">
        <f t="shared" ref="H67:H98" si="5">(E67-F67)*G67</f>
        <v>468000</v>
      </c>
    </row>
    <row r="68" spans="2:8" x14ac:dyDescent="0.3">
      <c r="B68" s="32">
        <v>44089</v>
      </c>
      <c r="C68" s="3" t="s">
        <v>28</v>
      </c>
      <c r="D68" s="17" t="s">
        <v>72</v>
      </c>
      <c r="E68" s="28">
        <v>19000</v>
      </c>
      <c r="F68" s="29">
        <f t="shared" si="4"/>
        <v>3800</v>
      </c>
      <c r="G68" s="31">
        <v>40</v>
      </c>
      <c r="H68" s="30">
        <f t="shared" si="5"/>
        <v>608000</v>
      </c>
    </row>
    <row r="69" spans="2:8" x14ac:dyDescent="0.3">
      <c r="B69" s="32">
        <v>44089</v>
      </c>
      <c r="C69" s="3" t="s">
        <v>23</v>
      </c>
      <c r="D69" s="17" t="s">
        <v>73</v>
      </c>
      <c r="E69" s="28">
        <v>40000</v>
      </c>
      <c r="F69" s="29">
        <f t="shared" si="4"/>
        <v>8000</v>
      </c>
      <c r="G69" s="31">
        <v>60</v>
      </c>
      <c r="H69" s="30">
        <f t="shared" si="5"/>
        <v>1920000</v>
      </c>
    </row>
    <row r="70" spans="2:8" x14ac:dyDescent="0.3">
      <c r="B70" s="32">
        <v>44092</v>
      </c>
      <c r="C70" s="3" t="s">
        <v>25</v>
      </c>
      <c r="D70" s="17" t="s">
        <v>74</v>
      </c>
      <c r="E70" s="28">
        <v>9500</v>
      </c>
      <c r="F70" s="29">
        <f t="shared" si="4"/>
        <v>1900</v>
      </c>
      <c r="G70" s="31">
        <v>39</v>
      </c>
      <c r="H70" s="30">
        <f t="shared" si="5"/>
        <v>296400</v>
      </c>
    </row>
    <row r="71" spans="2:8" x14ac:dyDescent="0.3">
      <c r="B71" s="32">
        <v>44100</v>
      </c>
      <c r="C71" s="3" t="s">
        <v>32</v>
      </c>
      <c r="D71" s="17" t="s">
        <v>68</v>
      </c>
      <c r="E71" s="28">
        <v>40000</v>
      </c>
      <c r="F71" s="29">
        <f t="shared" si="4"/>
        <v>8000</v>
      </c>
      <c r="G71" s="31">
        <v>35</v>
      </c>
      <c r="H71" s="30">
        <f t="shared" si="5"/>
        <v>1120000</v>
      </c>
    </row>
    <row r="72" spans="2:8" x14ac:dyDescent="0.3">
      <c r="B72" s="32">
        <v>44101</v>
      </c>
      <c r="C72" s="3" t="s">
        <v>31</v>
      </c>
      <c r="D72" s="17" t="s">
        <v>73</v>
      </c>
      <c r="E72" s="28">
        <v>17000</v>
      </c>
      <c r="F72" s="29">
        <f t="shared" si="4"/>
        <v>3400</v>
      </c>
      <c r="G72" s="31">
        <v>32</v>
      </c>
      <c r="H72" s="30">
        <f t="shared" si="5"/>
        <v>435200</v>
      </c>
    </row>
    <row r="73" spans="2:8" x14ac:dyDescent="0.3">
      <c r="B73" s="32">
        <v>44116</v>
      </c>
      <c r="C73" s="3" t="s">
        <v>28</v>
      </c>
      <c r="D73" s="17" t="s">
        <v>69</v>
      </c>
      <c r="E73" s="28">
        <v>11000</v>
      </c>
      <c r="F73" s="29">
        <f t="shared" si="4"/>
        <v>2200</v>
      </c>
      <c r="G73" s="31">
        <v>36</v>
      </c>
      <c r="H73" s="30">
        <f t="shared" si="5"/>
        <v>316800</v>
      </c>
    </row>
    <row r="74" spans="2:8" x14ac:dyDescent="0.3">
      <c r="B74" s="32">
        <v>44136</v>
      </c>
      <c r="C74" s="3" t="s">
        <v>32</v>
      </c>
      <c r="D74" s="17" t="s">
        <v>73</v>
      </c>
      <c r="E74" s="28">
        <v>17000</v>
      </c>
      <c r="F74" s="29">
        <f t="shared" si="4"/>
        <v>3400</v>
      </c>
      <c r="G74" s="31">
        <v>32</v>
      </c>
      <c r="H74" s="30">
        <f t="shared" si="5"/>
        <v>435200</v>
      </c>
    </row>
    <row r="75" spans="2:8" x14ac:dyDescent="0.3">
      <c r="B75" s="32">
        <v>44137</v>
      </c>
      <c r="C75" s="3" t="s">
        <v>30</v>
      </c>
      <c r="D75" s="17" t="s">
        <v>68</v>
      </c>
      <c r="E75" s="28">
        <v>13500</v>
      </c>
      <c r="F75" s="29">
        <f t="shared" si="4"/>
        <v>2700</v>
      </c>
      <c r="G75" s="31">
        <v>65</v>
      </c>
      <c r="H75" s="30">
        <f t="shared" si="5"/>
        <v>702000</v>
      </c>
    </row>
    <row r="76" spans="2:8" x14ac:dyDescent="0.3">
      <c r="B76" s="32">
        <v>44141</v>
      </c>
      <c r="C76" s="3" t="s">
        <v>31</v>
      </c>
      <c r="D76" s="17" t="s">
        <v>69</v>
      </c>
      <c r="E76" s="28">
        <v>11000</v>
      </c>
      <c r="F76" s="29">
        <f t="shared" si="4"/>
        <v>2200</v>
      </c>
      <c r="G76" s="31">
        <v>28</v>
      </c>
      <c r="H76" s="30">
        <f t="shared" si="5"/>
        <v>246400</v>
      </c>
    </row>
    <row r="77" spans="2:8" x14ac:dyDescent="0.3">
      <c r="B77" s="32">
        <v>44141</v>
      </c>
      <c r="C77" s="3" t="s">
        <v>26</v>
      </c>
      <c r="D77" s="17" t="s">
        <v>70</v>
      </c>
      <c r="E77" s="28">
        <v>20000</v>
      </c>
      <c r="F77" s="29">
        <f t="shared" si="4"/>
        <v>4000</v>
      </c>
      <c r="G77" s="31">
        <v>100</v>
      </c>
      <c r="H77" s="30">
        <f t="shared" si="5"/>
        <v>1600000</v>
      </c>
    </row>
    <row r="78" spans="2:8" x14ac:dyDescent="0.3">
      <c r="B78" s="32">
        <v>44141</v>
      </c>
      <c r="C78" s="3" t="s">
        <v>31</v>
      </c>
      <c r="D78" s="17" t="s">
        <v>74</v>
      </c>
      <c r="E78" s="28">
        <v>36000</v>
      </c>
      <c r="F78" s="29">
        <f t="shared" si="4"/>
        <v>7200</v>
      </c>
      <c r="G78" s="31">
        <v>65</v>
      </c>
      <c r="H78" s="30">
        <f t="shared" si="5"/>
        <v>1872000</v>
      </c>
    </row>
    <row r="79" spans="2:8" x14ac:dyDescent="0.3">
      <c r="B79" s="32">
        <v>44143</v>
      </c>
      <c r="C79" s="3" t="s">
        <v>32</v>
      </c>
      <c r="D79" s="17" t="s">
        <v>69</v>
      </c>
      <c r="E79" s="28">
        <v>11000</v>
      </c>
      <c r="F79" s="29">
        <f t="shared" si="4"/>
        <v>2200</v>
      </c>
      <c r="G79" s="31">
        <v>26</v>
      </c>
      <c r="H79" s="30">
        <f t="shared" si="5"/>
        <v>228800</v>
      </c>
    </row>
    <row r="80" spans="2:8" x14ac:dyDescent="0.3">
      <c r="B80" s="32">
        <v>44149</v>
      </c>
      <c r="C80" s="3" t="s">
        <v>25</v>
      </c>
      <c r="D80" s="17" t="s">
        <v>67</v>
      </c>
      <c r="E80" s="28">
        <v>36000</v>
      </c>
      <c r="F80" s="29">
        <f t="shared" si="4"/>
        <v>7200</v>
      </c>
      <c r="G80" s="31">
        <v>36</v>
      </c>
      <c r="H80" s="30">
        <f t="shared" si="5"/>
        <v>1036800</v>
      </c>
    </row>
    <row r="81" spans="2:8" x14ac:dyDescent="0.3">
      <c r="B81" s="32">
        <v>44151</v>
      </c>
      <c r="C81" s="3" t="s">
        <v>27</v>
      </c>
      <c r="D81" s="17" t="s">
        <v>66</v>
      </c>
      <c r="E81" s="28">
        <v>16000</v>
      </c>
      <c r="F81" s="29">
        <f t="shared" si="4"/>
        <v>3200</v>
      </c>
      <c r="G81" s="31">
        <v>35</v>
      </c>
      <c r="H81" s="30">
        <f t="shared" si="5"/>
        <v>448000</v>
      </c>
    </row>
    <row r="82" spans="2:8" x14ac:dyDescent="0.3">
      <c r="B82" s="32">
        <v>44152</v>
      </c>
      <c r="C82" s="3" t="s">
        <v>27</v>
      </c>
      <c r="D82" s="17" t="s">
        <v>68</v>
      </c>
      <c r="E82" s="28">
        <v>9000</v>
      </c>
      <c r="F82" s="29">
        <f t="shared" si="4"/>
        <v>1800</v>
      </c>
      <c r="G82" s="31">
        <v>36</v>
      </c>
      <c r="H82" s="30">
        <f t="shared" si="5"/>
        <v>259200</v>
      </c>
    </row>
    <row r="83" spans="2:8" x14ac:dyDescent="0.3">
      <c r="B83" s="32">
        <v>44155</v>
      </c>
      <c r="C83" s="3" t="s">
        <v>30</v>
      </c>
      <c r="D83" s="17" t="s">
        <v>69</v>
      </c>
      <c r="E83" s="28">
        <v>11000</v>
      </c>
      <c r="F83" s="29">
        <f t="shared" si="4"/>
        <v>2200</v>
      </c>
      <c r="G83" s="31">
        <v>36</v>
      </c>
      <c r="H83" s="30">
        <f t="shared" si="5"/>
        <v>316800</v>
      </c>
    </row>
    <row r="84" spans="2:8" x14ac:dyDescent="0.3">
      <c r="B84" s="32">
        <v>44158</v>
      </c>
      <c r="C84" s="3" t="s">
        <v>25</v>
      </c>
      <c r="D84" s="17" t="s">
        <v>74</v>
      </c>
      <c r="E84" s="28">
        <v>9500</v>
      </c>
      <c r="F84" s="29">
        <f t="shared" si="4"/>
        <v>1900</v>
      </c>
      <c r="G84" s="31">
        <v>44</v>
      </c>
      <c r="H84" s="30">
        <f t="shared" si="5"/>
        <v>334400</v>
      </c>
    </row>
    <row r="85" spans="2:8" x14ac:dyDescent="0.3">
      <c r="B85" s="32">
        <v>44158</v>
      </c>
      <c r="C85" s="3" t="s">
        <v>33</v>
      </c>
      <c r="D85" s="17" t="s">
        <v>69</v>
      </c>
      <c r="E85" s="28">
        <v>11000</v>
      </c>
      <c r="F85" s="29">
        <f t="shared" si="4"/>
        <v>2200</v>
      </c>
      <c r="G85" s="31">
        <v>58</v>
      </c>
      <c r="H85" s="30">
        <f t="shared" si="5"/>
        <v>510400</v>
      </c>
    </row>
    <row r="86" spans="2:8" x14ac:dyDescent="0.3">
      <c r="B86" s="32">
        <v>44162</v>
      </c>
      <c r="C86" s="3" t="s">
        <v>25</v>
      </c>
      <c r="D86" s="17" t="s">
        <v>68</v>
      </c>
      <c r="E86" s="28">
        <v>12000</v>
      </c>
      <c r="F86" s="29">
        <f t="shared" si="4"/>
        <v>2400</v>
      </c>
      <c r="G86" s="31">
        <v>57</v>
      </c>
      <c r="H86" s="30">
        <f t="shared" si="5"/>
        <v>547200</v>
      </c>
    </row>
    <row r="87" spans="2:8" x14ac:dyDescent="0.3">
      <c r="B87" s="32">
        <v>44163</v>
      </c>
      <c r="C87" s="3" t="s">
        <v>27</v>
      </c>
      <c r="D87" s="17" t="s">
        <v>67</v>
      </c>
      <c r="E87" s="28">
        <v>25000</v>
      </c>
      <c r="F87" s="29">
        <f t="shared" si="4"/>
        <v>5000</v>
      </c>
      <c r="G87" s="31">
        <v>58</v>
      </c>
      <c r="H87" s="30">
        <f t="shared" si="5"/>
        <v>1160000</v>
      </c>
    </row>
    <row r="88" spans="2:8" x14ac:dyDescent="0.3">
      <c r="B88" s="32">
        <v>44166</v>
      </c>
      <c r="C88" s="3" t="s">
        <v>26</v>
      </c>
      <c r="D88" s="17" t="s">
        <v>70</v>
      </c>
      <c r="E88" s="28">
        <v>20000</v>
      </c>
      <c r="F88" s="29">
        <f t="shared" si="4"/>
        <v>4000</v>
      </c>
      <c r="G88" s="31">
        <v>80</v>
      </c>
      <c r="H88" s="30">
        <f t="shared" si="5"/>
        <v>1280000</v>
      </c>
    </row>
    <row r="89" spans="2:8" x14ac:dyDescent="0.3">
      <c r="B89" s="32">
        <v>44170</v>
      </c>
      <c r="C89" s="3" t="s">
        <v>26</v>
      </c>
      <c r="D89" s="17" t="s">
        <v>72</v>
      </c>
      <c r="E89" s="28">
        <v>19000</v>
      </c>
      <c r="F89" s="29">
        <f t="shared" si="4"/>
        <v>3800</v>
      </c>
      <c r="G89" s="31">
        <v>35</v>
      </c>
      <c r="H89" s="30">
        <f t="shared" si="5"/>
        <v>532000</v>
      </c>
    </row>
    <row r="90" spans="2:8" x14ac:dyDescent="0.3">
      <c r="B90" s="32">
        <v>44170</v>
      </c>
      <c r="C90" s="3" t="s">
        <v>31</v>
      </c>
      <c r="D90" s="17" t="s">
        <v>72</v>
      </c>
      <c r="E90" s="28">
        <v>19000</v>
      </c>
      <c r="F90" s="29">
        <f t="shared" si="4"/>
        <v>3800</v>
      </c>
      <c r="G90" s="31">
        <v>68</v>
      </c>
      <c r="H90" s="30">
        <f t="shared" si="5"/>
        <v>1033600</v>
      </c>
    </row>
    <row r="91" spans="2:8" x14ac:dyDescent="0.3">
      <c r="B91" s="32">
        <v>44172</v>
      </c>
      <c r="C91" s="3" t="s">
        <v>31</v>
      </c>
      <c r="D91" s="17" t="s">
        <v>73</v>
      </c>
      <c r="E91" s="28">
        <v>17000</v>
      </c>
      <c r="F91" s="29">
        <f t="shared" si="4"/>
        <v>3400</v>
      </c>
      <c r="G91" s="31">
        <v>84</v>
      </c>
      <c r="H91" s="30">
        <f t="shared" si="5"/>
        <v>1142400</v>
      </c>
    </row>
    <row r="92" spans="2:8" x14ac:dyDescent="0.3">
      <c r="B92" s="32">
        <v>44173</v>
      </c>
      <c r="C92" s="3" t="s">
        <v>33</v>
      </c>
      <c r="D92" s="17" t="s">
        <v>67</v>
      </c>
      <c r="E92" s="28">
        <v>19500</v>
      </c>
      <c r="F92" s="29">
        <f t="shared" si="4"/>
        <v>3900</v>
      </c>
      <c r="G92" s="31">
        <v>52</v>
      </c>
      <c r="H92" s="30">
        <f t="shared" si="5"/>
        <v>811200</v>
      </c>
    </row>
    <row r="93" spans="2:8" x14ac:dyDescent="0.3">
      <c r="B93" s="32">
        <v>44177</v>
      </c>
      <c r="C93" s="3" t="s">
        <v>29</v>
      </c>
      <c r="D93" s="17" t="s">
        <v>73</v>
      </c>
      <c r="E93" s="28">
        <v>17000</v>
      </c>
      <c r="F93" s="29">
        <f t="shared" si="4"/>
        <v>3400</v>
      </c>
      <c r="G93" s="31">
        <v>43</v>
      </c>
      <c r="H93" s="30">
        <f t="shared" si="5"/>
        <v>584800</v>
      </c>
    </row>
    <row r="94" spans="2:8" x14ac:dyDescent="0.3">
      <c r="B94" s="32">
        <v>44179</v>
      </c>
      <c r="C94" s="3" t="s">
        <v>29</v>
      </c>
      <c r="D94" s="17" t="s">
        <v>74</v>
      </c>
      <c r="E94" s="28">
        <v>9500</v>
      </c>
      <c r="F94" s="29">
        <f t="shared" si="4"/>
        <v>1900</v>
      </c>
      <c r="G94" s="31">
        <v>36</v>
      </c>
      <c r="H94" s="30">
        <f t="shared" si="5"/>
        <v>273600</v>
      </c>
    </row>
    <row r="95" spans="2:8" x14ac:dyDescent="0.3">
      <c r="B95" s="32">
        <v>44179</v>
      </c>
      <c r="C95" s="3" t="s">
        <v>26</v>
      </c>
      <c r="D95" s="17" t="s">
        <v>71</v>
      </c>
      <c r="E95" s="28">
        <v>20000</v>
      </c>
      <c r="F95" s="29">
        <f t="shared" si="4"/>
        <v>4000</v>
      </c>
      <c r="G95" s="31">
        <v>70</v>
      </c>
      <c r="H95" s="30">
        <f t="shared" si="5"/>
        <v>1120000</v>
      </c>
    </row>
    <row r="96" spans="2:8" x14ac:dyDescent="0.3">
      <c r="B96" s="32">
        <v>44183</v>
      </c>
      <c r="C96" s="3" t="s">
        <v>25</v>
      </c>
      <c r="D96" s="17" t="s">
        <v>72</v>
      </c>
      <c r="E96" s="28">
        <v>19000</v>
      </c>
      <c r="F96" s="29">
        <f t="shared" si="4"/>
        <v>3800</v>
      </c>
      <c r="G96" s="31">
        <v>69</v>
      </c>
      <c r="H96" s="30">
        <f t="shared" si="5"/>
        <v>1048800</v>
      </c>
    </row>
    <row r="97" spans="2:8" x14ac:dyDescent="0.3">
      <c r="B97" s="32">
        <v>44185</v>
      </c>
      <c r="C97" s="3" t="s">
        <v>23</v>
      </c>
      <c r="D97" s="17" t="s">
        <v>71</v>
      </c>
      <c r="E97" s="28">
        <v>13000</v>
      </c>
      <c r="F97" s="29">
        <f t="shared" si="4"/>
        <v>2600</v>
      </c>
      <c r="G97" s="31">
        <v>36</v>
      </c>
      <c r="H97" s="30">
        <f t="shared" si="5"/>
        <v>374400</v>
      </c>
    </row>
    <row r="98" spans="2:8" x14ac:dyDescent="0.3">
      <c r="B98" s="32">
        <v>44186</v>
      </c>
      <c r="C98" s="3" t="s">
        <v>24</v>
      </c>
      <c r="D98" s="17" t="s">
        <v>72</v>
      </c>
      <c r="E98" s="28">
        <v>19000</v>
      </c>
      <c r="F98" s="29">
        <f t="shared" si="4"/>
        <v>3800</v>
      </c>
      <c r="G98" s="31">
        <v>40</v>
      </c>
      <c r="H98" s="30">
        <f t="shared" si="5"/>
        <v>608000</v>
      </c>
    </row>
    <row r="99" spans="2:8" x14ac:dyDescent="0.3">
      <c r="B99" s="32">
        <v>44190</v>
      </c>
      <c r="C99" s="3" t="s">
        <v>31</v>
      </c>
      <c r="D99" s="17" t="s">
        <v>69</v>
      </c>
      <c r="E99" s="28">
        <v>11000</v>
      </c>
      <c r="F99" s="29">
        <f t="shared" ref="F99:F104" si="6">E99*20%</f>
        <v>2200</v>
      </c>
      <c r="G99" s="31">
        <v>36</v>
      </c>
      <c r="H99" s="30">
        <f t="shared" ref="H99:H104" si="7">(E99-F99)*G99</f>
        <v>316800</v>
      </c>
    </row>
    <row r="100" spans="2:8" x14ac:dyDescent="0.3">
      <c r="B100" s="32">
        <v>44190</v>
      </c>
      <c r="C100" s="3" t="s">
        <v>33</v>
      </c>
      <c r="D100" s="17" t="s">
        <v>70</v>
      </c>
      <c r="E100" s="28">
        <v>20000</v>
      </c>
      <c r="F100" s="29">
        <f t="shared" si="6"/>
        <v>4000</v>
      </c>
      <c r="G100" s="31">
        <v>140</v>
      </c>
      <c r="H100" s="30">
        <f t="shared" si="7"/>
        <v>2240000</v>
      </c>
    </row>
    <row r="101" spans="2:8" x14ac:dyDescent="0.3">
      <c r="B101" s="32">
        <v>44191</v>
      </c>
      <c r="C101" s="3" t="s">
        <v>29</v>
      </c>
      <c r="D101" s="17" t="s">
        <v>72</v>
      </c>
      <c r="E101" s="28">
        <v>19000</v>
      </c>
      <c r="F101" s="29">
        <f t="shared" si="6"/>
        <v>3800</v>
      </c>
      <c r="G101" s="31">
        <v>58</v>
      </c>
      <c r="H101" s="30">
        <f t="shared" si="7"/>
        <v>881600</v>
      </c>
    </row>
    <row r="102" spans="2:8" x14ac:dyDescent="0.3">
      <c r="B102" s="32">
        <v>44191</v>
      </c>
      <c r="C102" s="3" t="s">
        <v>27</v>
      </c>
      <c r="D102" s="17" t="s">
        <v>67</v>
      </c>
      <c r="E102" s="28">
        <v>19500</v>
      </c>
      <c r="F102" s="29">
        <f t="shared" si="6"/>
        <v>3900</v>
      </c>
      <c r="G102" s="31">
        <v>59</v>
      </c>
      <c r="H102" s="30">
        <f t="shared" si="7"/>
        <v>920400</v>
      </c>
    </row>
    <row r="103" spans="2:8" x14ac:dyDescent="0.3">
      <c r="B103" s="32">
        <v>44191</v>
      </c>
      <c r="C103" s="3" t="s">
        <v>27</v>
      </c>
      <c r="D103" s="17" t="s">
        <v>68</v>
      </c>
      <c r="E103" s="28">
        <v>9000</v>
      </c>
      <c r="F103" s="29">
        <f t="shared" si="6"/>
        <v>1800</v>
      </c>
      <c r="G103" s="31">
        <v>58</v>
      </c>
      <c r="H103" s="30">
        <f t="shared" si="7"/>
        <v>417600</v>
      </c>
    </row>
    <row r="104" spans="2:8" x14ac:dyDescent="0.3">
      <c r="B104" s="32">
        <v>44194</v>
      </c>
      <c r="C104" s="3" t="s">
        <v>28</v>
      </c>
      <c r="D104" s="17" t="s">
        <v>66</v>
      </c>
      <c r="E104" s="28">
        <v>16000</v>
      </c>
      <c r="F104" s="29">
        <f t="shared" si="6"/>
        <v>3200</v>
      </c>
      <c r="G104" s="31">
        <v>26</v>
      </c>
      <c r="H104" s="30">
        <f t="shared" si="7"/>
        <v>332800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67CAC-C8B2-4E1D-87CB-E71544E53F2E}">
  <sheetPr codeName="Sheet5"/>
  <dimension ref="B3:H78"/>
  <sheetViews>
    <sheetView zoomScale="71" zoomScaleNormal="71" workbookViewId="0">
      <selection activeCell="AC23" sqref="AC23"/>
    </sheetView>
  </sheetViews>
  <sheetFormatPr defaultRowHeight="16.5" x14ac:dyDescent="0.3"/>
  <cols>
    <col min="1" max="1" width="4.625" customWidth="1"/>
    <col min="2" max="2" width="10.25" bestFit="1" customWidth="1"/>
    <col min="3" max="3" width="27.625" bestFit="1" customWidth="1"/>
    <col min="4" max="4" width="11.125" bestFit="1" customWidth="1"/>
    <col min="5" max="5" width="15.25" bestFit="1" customWidth="1"/>
    <col min="6" max="6" width="4.75" customWidth="1"/>
    <col min="7" max="7" width="28.375" customWidth="1"/>
    <col min="8" max="8" width="15.25" bestFit="1" customWidth="1"/>
    <col min="9" max="16" width="9.625" bestFit="1" customWidth="1"/>
    <col min="17" max="17" width="8.5" bestFit="1" customWidth="1"/>
    <col min="18" max="18" width="9.625" bestFit="1" customWidth="1"/>
    <col min="19" max="20" width="10.75" bestFit="1" customWidth="1"/>
  </cols>
  <sheetData>
    <row r="3" spans="2:8" x14ac:dyDescent="0.3">
      <c r="B3" s="33" t="s">
        <v>99</v>
      </c>
      <c r="C3" s="33" t="s">
        <v>59</v>
      </c>
      <c r="D3" t="s">
        <v>97</v>
      </c>
      <c r="E3" t="s">
        <v>96</v>
      </c>
      <c r="G3" s="33" t="s">
        <v>75</v>
      </c>
      <c r="H3" t="s">
        <v>96</v>
      </c>
    </row>
    <row r="4" spans="2:8" x14ac:dyDescent="0.3">
      <c r="B4" t="s">
        <v>84</v>
      </c>
      <c r="C4" t="s">
        <v>66</v>
      </c>
      <c r="D4" s="25">
        <v>113</v>
      </c>
      <c r="E4" s="25">
        <v>1446400</v>
      </c>
      <c r="G4" s="34" t="s">
        <v>84</v>
      </c>
      <c r="H4" s="25">
        <v>3811200</v>
      </c>
    </row>
    <row r="5" spans="2:8" x14ac:dyDescent="0.3">
      <c r="C5" t="s">
        <v>72</v>
      </c>
      <c r="D5" s="25">
        <v>152</v>
      </c>
      <c r="E5" s="25">
        <v>2364800</v>
      </c>
      <c r="G5" s="34" t="s">
        <v>85</v>
      </c>
      <c r="H5" s="25">
        <v>3125600</v>
      </c>
    </row>
    <row r="6" spans="2:8" x14ac:dyDescent="0.3">
      <c r="B6" s="35" t="s">
        <v>100</v>
      </c>
      <c r="C6" s="35"/>
      <c r="D6" s="36">
        <v>265</v>
      </c>
      <c r="E6" s="36">
        <v>3811200</v>
      </c>
      <c r="G6" s="34" t="s">
        <v>86</v>
      </c>
      <c r="H6" s="25">
        <v>2245200</v>
      </c>
    </row>
    <row r="7" spans="2:8" x14ac:dyDescent="0.3">
      <c r="B7" t="s">
        <v>85</v>
      </c>
      <c r="C7" t="s">
        <v>73</v>
      </c>
      <c r="D7" s="25">
        <v>59</v>
      </c>
      <c r="E7" s="25">
        <v>802400</v>
      </c>
      <c r="G7" s="34" t="s">
        <v>87</v>
      </c>
      <c r="H7" s="25">
        <v>4240800</v>
      </c>
    </row>
    <row r="8" spans="2:8" x14ac:dyDescent="0.3">
      <c r="C8" t="s">
        <v>69</v>
      </c>
      <c r="D8" s="25">
        <v>51</v>
      </c>
      <c r="E8" s="25">
        <v>614400</v>
      </c>
      <c r="G8" s="34" t="s">
        <v>88</v>
      </c>
      <c r="H8" s="25">
        <v>6996800</v>
      </c>
    </row>
    <row r="9" spans="2:8" x14ac:dyDescent="0.3">
      <c r="C9" t="s">
        <v>71</v>
      </c>
      <c r="D9" s="25">
        <v>100</v>
      </c>
      <c r="E9" s="25">
        <v>1420800</v>
      </c>
      <c r="G9" s="34" t="s">
        <v>89</v>
      </c>
      <c r="H9" s="25">
        <v>2826400</v>
      </c>
    </row>
    <row r="10" spans="2:8" x14ac:dyDescent="0.3">
      <c r="C10" t="s">
        <v>68</v>
      </c>
      <c r="D10" s="25">
        <v>40</v>
      </c>
      <c r="E10" s="25">
        <v>288000</v>
      </c>
      <c r="G10" s="34" t="s">
        <v>90</v>
      </c>
      <c r="H10" s="25">
        <v>9745600</v>
      </c>
    </row>
    <row r="11" spans="2:8" x14ac:dyDescent="0.3">
      <c r="B11" s="35" t="s">
        <v>101</v>
      </c>
      <c r="C11" s="35"/>
      <c r="D11" s="36">
        <v>250</v>
      </c>
      <c r="E11" s="36">
        <v>3125600</v>
      </c>
      <c r="G11" s="34" t="s">
        <v>91</v>
      </c>
      <c r="H11" s="25">
        <v>5690400</v>
      </c>
    </row>
    <row r="12" spans="2:8" x14ac:dyDescent="0.3">
      <c r="B12" t="s">
        <v>86</v>
      </c>
      <c r="C12" t="s">
        <v>69</v>
      </c>
      <c r="D12" s="25">
        <v>83</v>
      </c>
      <c r="E12" s="25">
        <v>730400</v>
      </c>
      <c r="G12" s="34" t="s">
        <v>92</v>
      </c>
      <c r="H12" s="25">
        <v>6866800</v>
      </c>
    </row>
    <row r="13" spans="2:8" x14ac:dyDescent="0.3">
      <c r="C13" t="s">
        <v>71</v>
      </c>
      <c r="D13" s="25">
        <v>71</v>
      </c>
      <c r="E13" s="25">
        <v>738400</v>
      </c>
      <c r="G13" s="34" t="s">
        <v>93</v>
      </c>
      <c r="H13" s="25">
        <v>316800</v>
      </c>
    </row>
    <row r="14" spans="2:8" x14ac:dyDescent="0.3">
      <c r="C14" t="s">
        <v>68</v>
      </c>
      <c r="D14" s="25">
        <v>32</v>
      </c>
      <c r="E14" s="25">
        <v>230400</v>
      </c>
      <c r="G14" s="34" t="s">
        <v>94</v>
      </c>
      <c r="H14" s="25">
        <v>9697200</v>
      </c>
    </row>
    <row r="15" spans="2:8" x14ac:dyDescent="0.3">
      <c r="C15" t="s">
        <v>67</v>
      </c>
      <c r="D15" s="25">
        <v>35</v>
      </c>
      <c r="E15" s="25">
        <v>546000</v>
      </c>
      <c r="G15" s="34" t="s">
        <v>95</v>
      </c>
      <c r="H15" s="25">
        <v>13918000</v>
      </c>
    </row>
    <row r="16" spans="2:8" x14ac:dyDescent="0.3">
      <c r="B16" s="35" t="s">
        <v>102</v>
      </c>
      <c r="C16" s="35"/>
      <c r="D16" s="36">
        <v>221</v>
      </c>
      <c r="E16" s="36">
        <v>2245200</v>
      </c>
      <c r="G16" s="34" t="s">
        <v>76</v>
      </c>
      <c r="H16" s="25">
        <v>69480800</v>
      </c>
    </row>
    <row r="17" spans="2:8" x14ac:dyDescent="0.3">
      <c r="B17" t="s">
        <v>87</v>
      </c>
      <c r="C17" t="s">
        <v>70</v>
      </c>
      <c r="D17" s="25">
        <v>150</v>
      </c>
      <c r="E17" s="25">
        <v>2400000</v>
      </c>
    </row>
    <row r="18" spans="2:8" x14ac:dyDescent="0.3">
      <c r="C18" t="s">
        <v>71</v>
      </c>
      <c r="D18" s="25">
        <v>28</v>
      </c>
      <c r="E18" s="25">
        <v>291200</v>
      </c>
    </row>
    <row r="19" spans="2:8" x14ac:dyDescent="0.3">
      <c r="C19" t="s">
        <v>72</v>
      </c>
      <c r="D19" s="25">
        <v>65</v>
      </c>
      <c r="E19" s="25">
        <v>988000</v>
      </c>
    </row>
    <row r="20" spans="2:8" x14ac:dyDescent="0.3">
      <c r="C20" t="s">
        <v>67</v>
      </c>
      <c r="D20" s="25">
        <v>36</v>
      </c>
      <c r="E20" s="25">
        <v>561600</v>
      </c>
    </row>
    <row r="21" spans="2:8" x14ac:dyDescent="0.3">
      <c r="B21" s="35" t="s">
        <v>103</v>
      </c>
      <c r="C21" s="35"/>
      <c r="D21" s="36">
        <v>279</v>
      </c>
      <c r="E21" s="36">
        <v>4240800</v>
      </c>
      <c r="G21" s="33" t="s">
        <v>75</v>
      </c>
      <c r="H21" t="s">
        <v>97</v>
      </c>
    </row>
    <row r="22" spans="2:8" x14ac:dyDescent="0.3">
      <c r="B22" t="s">
        <v>88</v>
      </c>
      <c r="C22" t="s">
        <v>70</v>
      </c>
      <c r="D22" s="25">
        <v>140</v>
      </c>
      <c r="E22" s="25">
        <v>2240000</v>
      </c>
      <c r="G22" s="34" t="s">
        <v>70</v>
      </c>
      <c r="H22" s="25">
        <v>754</v>
      </c>
    </row>
    <row r="23" spans="2:8" x14ac:dyDescent="0.3">
      <c r="C23" t="s">
        <v>74</v>
      </c>
      <c r="D23" s="25">
        <v>40</v>
      </c>
      <c r="E23" s="25">
        <v>304000</v>
      </c>
      <c r="G23" s="34" t="s">
        <v>74</v>
      </c>
      <c r="H23" s="25">
        <v>352</v>
      </c>
    </row>
    <row r="24" spans="2:8" x14ac:dyDescent="0.3">
      <c r="C24" t="s">
        <v>66</v>
      </c>
      <c r="D24" s="25">
        <v>58</v>
      </c>
      <c r="E24" s="25">
        <v>928000</v>
      </c>
      <c r="G24" s="34" t="s">
        <v>66</v>
      </c>
      <c r="H24" s="25">
        <v>323</v>
      </c>
    </row>
    <row r="25" spans="2:8" x14ac:dyDescent="0.3">
      <c r="C25" t="s">
        <v>73</v>
      </c>
      <c r="D25" s="25">
        <v>84</v>
      </c>
      <c r="E25" s="25">
        <v>1142400</v>
      </c>
      <c r="G25" s="34" t="s">
        <v>73</v>
      </c>
      <c r="H25" s="25">
        <v>678</v>
      </c>
    </row>
    <row r="26" spans="2:8" x14ac:dyDescent="0.3">
      <c r="C26" t="s">
        <v>71</v>
      </c>
      <c r="D26" s="25">
        <v>36</v>
      </c>
      <c r="E26" s="25">
        <v>374400</v>
      </c>
      <c r="G26" s="34" t="s">
        <v>69</v>
      </c>
      <c r="H26" s="25">
        <v>578</v>
      </c>
    </row>
    <row r="27" spans="2:8" x14ac:dyDescent="0.3">
      <c r="C27" t="s">
        <v>68</v>
      </c>
      <c r="D27" s="25">
        <v>117</v>
      </c>
      <c r="E27" s="25">
        <v>1643200</v>
      </c>
      <c r="G27" s="34" t="s">
        <v>71</v>
      </c>
      <c r="H27" s="25">
        <v>606</v>
      </c>
    </row>
    <row r="28" spans="2:8" x14ac:dyDescent="0.3">
      <c r="C28" t="s">
        <v>72</v>
      </c>
      <c r="D28" s="25">
        <v>24</v>
      </c>
      <c r="E28" s="25">
        <v>364800</v>
      </c>
      <c r="G28" s="34" t="s">
        <v>68</v>
      </c>
      <c r="H28" s="25">
        <v>648</v>
      </c>
    </row>
    <row r="29" spans="2:8" x14ac:dyDescent="0.3">
      <c r="B29" s="35" t="s">
        <v>104</v>
      </c>
      <c r="C29" s="35"/>
      <c r="D29" s="36">
        <v>499</v>
      </c>
      <c r="E29" s="36">
        <v>6996800</v>
      </c>
      <c r="G29" s="34" t="s">
        <v>72</v>
      </c>
      <c r="H29" s="25">
        <v>711</v>
      </c>
    </row>
    <row r="30" spans="2:8" x14ac:dyDescent="0.3">
      <c r="B30" t="s">
        <v>89</v>
      </c>
      <c r="C30" t="s">
        <v>73</v>
      </c>
      <c r="D30" s="25">
        <v>59</v>
      </c>
      <c r="E30" s="25">
        <v>802400</v>
      </c>
      <c r="G30" s="34" t="s">
        <v>67</v>
      </c>
      <c r="H30" s="25">
        <v>344</v>
      </c>
    </row>
    <row r="31" spans="2:8" x14ac:dyDescent="0.3">
      <c r="C31" t="s">
        <v>69</v>
      </c>
      <c r="D31" s="25">
        <v>40</v>
      </c>
      <c r="E31" s="25">
        <v>352000</v>
      </c>
      <c r="G31" s="34" t="s">
        <v>76</v>
      </c>
      <c r="H31" s="25">
        <v>4994</v>
      </c>
    </row>
    <row r="32" spans="2:8" x14ac:dyDescent="0.3">
      <c r="C32" t="s">
        <v>68</v>
      </c>
      <c r="D32" s="25">
        <v>57</v>
      </c>
      <c r="E32" s="25">
        <v>1368000</v>
      </c>
    </row>
    <row r="33" spans="2:8" x14ac:dyDescent="0.3">
      <c r="C33" t="s">
        <v>72</v>
      </c>
      <c r="D33" s="25">
        <v>20</v>
      </c>
      <c r="E33" s="25">
        <v>304000</v>
      </c>
    </row>
    <row r="34" spans="2:8" x14ac:dyDescent="0.3">
      <c r="B34" s="35" t="s">
        <v>105</v>
      </c>
      <c r="C34" s="35"/>
      <c r="D34" s="36">
        <v>176</v>
      </c>
      <c r="E34" s="36">
        <v>2826400</v>
      </c>
    </row>
    <row r="35" spans="2:8" x14ac:dyDescent="0.3">
      <c r="B35" t="s">
        <v>90</v>
      </c>
      <c r="C35" t="s">
        <v>74</v>
      </c>
      <c r="D35" s="25">
        <v>128</v>
      </c>
      <c r="E35" s="25">
        <v>1678400</v>
      </c>
    </row>
    <row r="36" spans="2:8" x14ac:dyDescent="0.3">
      <c r="C36" t="s">
        <v>66</v>
      </c>
      <c r="D36" s="25">
        <v>67</v>
      </c>
      <c r="E36" s="25">
        <v>857600</v>
      </c>
    </row>
    <row r="37" spans="2:8" x14ac:dyDescent="0.3">
      <c r="C37" t="s">
        <v>73</v>
      </c>
      <c r="D37" s="25">
        <v>122</v>
      </c>
      <c r="E37" s="25">
        <v>1438400</v>
      </c>
    </row>
    <row r="38" spans="2:8" x14ac:dyDescent="0.3">
      <c r="C38" t="s">
        <v>69</v>
      </c>
      <c r="D38" s="25">
        <v>63</v>
      </c>
      <c r="E38" s="25">
        <v>554400</v>
      </c>
    </row>
    <row r="39" spans="2:8" x14ac:dyDescent="0.3">
      <c r="C39" t="s">
        <v>71</v>
      </c>
      <c r="D39" s="25">
        <v>134</v>
      </c>
      <c r="E39" s="25">
        <v>1393600</v>
      </c>
    </row>
    <row r="40" spans="2:8" x14ac:dyDescent="0.3">
      <c r="C40" t="s">
        <v>68</v>
      </c>
      <c r="D40" s="25">
        <v>101</v>
      </c>
      <c r="E40" s="25">
        <v>1008800</v>
      </c>
    </row>
    <row r="41" spans="2:8" x14ac:dyDescent="0.3">
      <c r="C41" t="s">
        <v>72</v>
      </c>
      <c r="D41" s="25">
        <v>104</v>
      </c>
      <c r="E41" s="25">
        <v>1753600</v>
      </c>
      <c r="G41" s="33" t="s">
        <v>75</v>
      </c>
      <c r="H41" t="s">
        <v>96</v>
      </c>
    </row>
    <row r="42" spans="2:8" x14ac:dyDescent="0.3">
      <c r="C42" t="s">
        <v>67</v>
      </c>
      <c r="D42" s="25">
        <v>68</v>
      </c>
      <c r="E42" s="25">
        <v>1060800</v>
      </c>
      <c r="G42" s="34" t="s">
        <v>113</v>
      </c>
      <c r="H42" s="25">
        <v>5345600</v>
      </c>
    </row>
    <row r="43" spans="2:8" x14ac:dyDescent="0.3">
      <c r="B43" s="35" t="s">
        <v>106</v>
      </c>
      <c r="C43" s="35"/>
      <c r="D43" s="36">
        <v>787</v>
      </c>
      <c r="E43" s="36">
        <v>9745600</v>
      </c>
      <c r="G43" s="34" t="s">
        <v>80</v>
      </c>
      <c r="H43" s="25">
        <v>4784800</v>
      </c>
    </row>
    <row r="44" spans="2:8" x14ac:dyDescent="0.3">
      <c r="B44" t="s">
        <v>91</v>
      </c>
      <c r="C44" t="s">
        <v>70</v>
      </c>
      <c r="D44" s="25">
        <v>144</v>
      </c>
      <c r="E44" s="25">
        <v>2304000</v>
      </c>
      <c r="G44" s="34" t="s">
        <v>114</v>
      </c>
      <c r="H44" s="25">
        <v>6741600</v>
      </c>
    </row>
    <row r="45" spans="2:8" x14ac:dyDescent="0.3">
      <c r="C45" t="s">
        <v>73</v>
      </c>
      <c r="D45" s="25">
        <v>45</v>
      </c>
      <c r="E45" s="25">
        <v>612000</v>
      </c>
      <c r="G45" s="34" t="s">
        <v>115</v>
      </c>
      <c r="H45" s="25">
        <v>6179600</v>
      </c>
    </row>
    <row r="46" spans="2:8" x14ac:dyDescent="0.3">
      <c r="C46" t="s">
        <v>69</v>
      </c>
      <c r="D46" s="25">
        <v>121</v>
      </c>
      <c r="E46" s="25">
        <v>1554400</v>
      </c>
      <c r="G46" s="34" t="s">
        <v>116</v>
      </c>
      <c r="H46" s="25">
        <v>4315600</v>
      </c>
    </row>
    <row r="47" spans="2:8" x14ac:dyDescent="0.3">
      <c r="C47" t="s">
        <v>71</v>
      </c>
      <c r="D47" s="25">
        <v>46</v>
      </c>
      <c r="E47" s="25">
        <v>478400</v>
      </c>
      <c r="G47" s="34" t="s">
        <v>117</v>
      </c>
      <c r="H47" s="25">
        <v>3758000</v>
      </c>
    </row>
    <row r="48" spans="2:8" x14ac:dyDescent="0.3">
      <c r="C48" t="s">
        <v>68</v>
      </c>
      <c r="D48" s="25">
        <v>27</v>
      </c>
      <c r="E48" s="25">
        <v>194400</v>
      </c>
      <c r="G48" s="34" t="s">
        <v>79</v>
      </c>
      <c r="H48" s="25">
        <v>7556000</v>
      </c>
    </row>
    <row r="49" spans="2:8" x14ac:dyDescent="0.3">
      <c r="C49" t="s">
        <v>72</v>
      </c>
      <c r="D49" s="25">
        <v>36</v>
      </c>
      <c r="E49" s="25">
        <v>547200</v>
      </c>
      <c r="G49" s="34" t="s">
        <v>77</v>
      </c>
      <c r="H49" s="25">
        <v>8228000</v>
      </c>
    </row>
    <row r="50" spans="2:8" x14ac:dyDescent="0.3">
      <c r="B50" s="35" t="s">
        <v>107</v>
      </c>
      <c r="C50" s="35"/>
      <c r="D50" s="36">
        <v>419</v>
      </c>
      <c r="E50" s="36">
        <v>5690400</v>
      </c>
      <c r="G50" s="34" t="s">
        <v>118</v>
      </c>
      <c r="H50" s="25">
        <v>9629600</v>
      </c>
    </row>
    <row r="51" spans="2:8" x14ac:dyDescent="0.3">
      <c r="B51" t="s">
        <v>92</v>
      </c>
      <c r="C51" t="s">
        <v>74</v>
      </c>
      <c r="D51" s="25">
        <v>39</v>
      </c>
      <c r="E51" s="25">
        <v>296400</v>
      </c>
      <c r="G51" s="34" t="s">
        <v>119</v>
      </c>
      <c r="H51" s="25">
        <v>7596000</v>
      </c>
    </row>
    <row r="52" spans="2:8" x14ac:dyDescent="0.3">
      <c r="C52" t="s">
        <v>66</v>
      </c>
      <c r="D52" s="25">
        <v>24</v>
      </c>
      <c r="E52" s="25">
        <v>307200</v>
      </c>
      <c r="G52" s="34" t="s">
        <v>120</v>
      </c>
      <c r="H52" s="25">
        <v>5346000</v>
      </c>
    </row>
    <row r="53" spans="2:8" x14ac:dyDescent="0.3">
      <c r="C53" t="s">
        <v>73</v>
      </c>
      <c r="D53" s="25">
        <v>150</v>
      </c>
      <c r="E53" s="25">
        <v>3283200</v>
      </c>
      <c r="G53" s="34" t="s">
        <v>76</v>
      </c>
      <c r="H53" s="25">
        <v>69480800</v>
      </c>
    </row>
    <row r="54" spans="2:8" x14ac:dyDescent="0.3">
      <c r="C54" t="s">
        <v>71</v>
      </c>
      <c r="D54" s="25">
        <v>85</v>
      </c>
      <c r="E54" s="25">
        <v>884000</v>
      </c>
    </row>
    <row r="55" spans="2:8" x14ac:dyDescent="0.3">
      <c r="C55" t="s">
        <v>68</v>
      </c>
      <c r="D55" s="25">
        <v>58</v>
      </c>
      <c r="E55" s="25">
        <v>1488000</v>
      </c>
    </row>
    <row r="56" spans="2:8" x14ac:dyDescent="0.3">
      <c r="C56" t="s">
        <v>72</v>
      </c>
      <c r="D56" s="25">
        <v>40</v>
      </c>
      <c r="E56" s="25">
        <v>608000</v>
      </c>
    </row>
    <row r="57" spans="2:8" x14ac:dyDescent="0.3">
      <c r="B57" s="35" t="s">
        <v>108</v>
      </c>
      <c r="C57" s="35"/>
      <c r="D57" s="36">
        <v>396</v>
      </c>
      <c r="E57" s="36">
        <v>6866800</v>
      </c>
    </row>
    <row r="58" spans="2:8" x14ac:dyDescent="0.3">
      <c r="B58" t="s">
        <v>93</v>
      </c>
      <c r="C58" t="s">
        <v>69</v>
      </c>
      <c r="D58" s="25">
        <v>36</v>
      </c>
      <c r="E58" s="25">
        <v>316800</v>
      </c>
    </row>
    <row r="59" spans="2:8" x14ac:dyDescent="0.3">
      <c r="B59" s="35" t="s">
        <v>109</v>
      </c>
      <c r="C59" s="35"/>
      <c r="D59" s="36">
        <v>36</v>
      </c>
      <c r="E59" s="36">
        <v>316800</v>
      </c>
    </row>
    <row r="60" spans="2:8" x14ac:dyDescent="0.3">
      <c r="B60" t="s">
        <v>94</v>
      </c>
      <c r="C60" t="s">
        <v>70</v>
      </c>
      <c r="D60" s="25">
        <v>100</v>
      </c>
      <c r="E60" s="25">
        <v>1600000</v>
      </c>
    </row>
    <row r="61" spans="2:8" x14ac:dyDescent="0.3">
      <c r="C61" t="s">
        <v>74</v>
      </c>
      <c r="D61" s="25">
        <v>109</v>
      </c>
      <c r="E61" s="25">
        <v>2206400</v>
      </c>
    </row>
    <row r="62" spans="2:8" x14ac:dyDescent="0.3">
      <c r="C62" t="s">
        <v>66</v>
      </c>
      <c r="D62" s="25">
        <v>35</v>
      </c>
      <c r="E62" s="25">
        <v>448000</v>
      </c>
    </row>
    <row r="63" spans="2:8" x14ac:dyDescent="0.3">
      <c r="C63" t="s">
        <v>73</v>
      </c>
      <c r="D63" s="25">
        <v>32</v>
      </c>
      <c r="E63" s="25">
        <v>435200</v>
      </c>
    </row>
    <row r="64" spans="2:8" x14ac:dyDescent="0.3">
      <c r="C64" t="s">
        <v>69</v>
      </c>
      <c r="D64" s="25">
        <v>148</v>
      </c>
      <c r="E64" s="25">
        <v>1302400</v>
      </c>
    </row>
    <row r="65" spans="2:5" x14ac:dyDescent="0.3">
      <c r="C65" t="s">
        <v>68</v>
      </c>
      <c r="D65" s="25">
        <v>158</v>
      </c>
      <c r="E65" s="25">
        <v>1508400</v>
      </c>
    </row>
    <row r="66" spans="2:5" x14ac:dyDescent="0.3">
      <c r="C66" t="s">
        <v>67</v>
      </c>
      <c r="D66" s="25">
        <v>94</v>
      </c>
      <c r="E66" s="25">
        <v>2196800</v>
      </c>
    </row>
    <row r="67" spans="2:5" x14ac:dyDescent="0.3">
      <c r="B67" s="35" t="s">
        <v>110</v>
      </c>
      <c r="C67" s="35"/>
      <c r="D67" s="36">
        <v>676</v>
      </c>
      <c r="E67" s="36">
        <v>9697200</v>
      </c>
    </row>
    <row r="68" spans="2:5" x14ac:dyDescent="0.3">
      <c r="B68" t="s">
        <v>95</v>
      </c>
      <c r="C68" t="s">
        <v>70</v>
      </c>
      <c r="D68" s="25">
        <v>220</v>
      </c>
      <c r="E68" s="25">
        <v>3520000</v>
      </c>
    </row>
    <row r="69" spans="2:5" x14ac:dyDescent="0.3">
      <c r="C69" t="s">
        <v>74</v>
      </c>
      <c r="D69" s="25">
        <v>36</v>
      </c>
      <c r="E69" s="25">
        <v>273600</v>
      </c>
    </row>
    <row r="70" spans="2:5" x14ac:dyDescent="0.3">
      <c r="C70" t="s">
        <v>66</v>
      </c>
      <c r="D70" s="25">
        <v>26</v>
      </c>
      <c r="E70" s="25">
        <v>332800</v>
      </c>
    </row>
    <row r="71" spans="2:5" x14ac:dyDescent="0.3">
      <c r="C71" t="s">
        <v>73</v>
      </c>
      <c r="D71" s="25">
        <v>127</v>
      </c>
      <c r="E71" s="25">
        <v>1727200</v>
      </c>
    </row>
    <row r="72" spans="2:5" x14ac:dyDescent="0.3">
      <c r="C72" t="s">
        <v>69</v>
      </c>
      <c r="D72" s="25">
        <v>36</v>
      </c>
      <c r="E72" s="25">
        <v>316800</v>
      </c>
    </row>
    <row r="73" spans="2:5" x14ac:dyDescent="0.3">
      <c r="C73" t="s">
        <v>71</v>
      </c>
      <c r="D73" s="25">
        <v>106</v>
      </c>
      <c r="E73" s="25">
        <v>1494400</v>
      </c>
    </row>
    <row r="74" spans="2:5" x14ac:dyDescent="0.3">
      <c r="C74" t="s">
        <v>68</v>
      </c>
      <c r="D74" s="25">
        <v>58</v>
      </c>
      <c r="E74" s="25">
        <v>417600</v>
      </c>
    </row>
    <row r="75" spans="2:5" x14ac:dyDescent="0.3">
      <c r="C75" t="s">
        <v>72</v>
      </c>
      <c r="D75" s="25">
        <v>270</v>
      </c>
      <c r="E75" s="25">
        <v>4104000</v>
      </c>
    </row>
    <row r="76" spans="2:5" x14ac:dyDescent="0.3">
      <c r="C76" t="s">
        <v>67</v>
      </c>
      <c r="D76" s="25">
        <v>111</v>
      </c>
      <c r="E76" s="25">
        <v>1731600</v>
      </c>
    </row>
    <row r="77" spans="2:5" x14ac:dyDescent="0.3">
      <c r="B77" s="35" t="s">
        <v>111</v>
      </c>
      <c r="C77" s="35"/>
      <c r="D77" s="36">
        <v>990</v>
      </c>
      <c r="E77" s="36">
        <v>13918000</v>
      </c>
    </row>
    <row r="78" spans="2:5" x14ac:dyDescent="0.3">
      <c r="B78" t="s">
        <v>76</v>
      </c>
      <c r="D78" s="25">
        <v>4994</v>
      </c>
      <c r="E78" s="25">
        <v>69480800</v>
      </c>
    </row>
  </sheetData>
  <phoneticPr fontId="2" type="noConversion"/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5</vt:i4>
      </vt:variant>
    </vt:vector>
  </HeadingPairs>
  <TitlesOfParts>
    <vt:vector size="10" baseType="lpstr">
      <vt:lpstr>거래명세서</vt:lpstr>
      <vt:lpstr>업체정보</vt:lpstr>
      <vt:lpstr>제품명</vt:lpstr>
      <vt:lpstr>거래내역</vt:lpstr>
      <vt:lpstr>보고서</vt:lpstr>
      <vt:lpstr>거래명세서!Print_Area</vt:lpstr>
      <vt:lpstr>도서명</vt:lpstr>
      <vt:lpstr>상호</vt:lpstr>
      <vt:lpstr>업체정보</vt:lpstr>
      <vt:lpstr>제품명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짤막한강좌</dc:creator>
  <cp:lastModifiedBy>blue</cp:lastModifiedBy>
  <cp:lastPrinted>2020-06-17T13:21:13Z</cp:lastPrinted>
  <dcterms:created xsi:type="dcterms:W3CDTF">2019-11-16T06:30:06Z</dcterms:created>
  <dcterms:modified xsi:type="dcterms:W3CDTF">2020-06-20T09:59:47Z</dcterms:modified>
</cp:coreProperties>
</file>